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C:\Users\sdshared\Desktop\_code\databases\"/>
    </mc:Choice>
  </mc:AlternateContent>
  <xr:revisionPtr revIDLastSave="0" documentId="13_ncr:1_{183AE809-0990-4127-BE3F-C08E62274A9C}" xr6:coauthVersionLast="45" xr6:coauthVersionMax="45" xr10:uidLastSave="{00000000-0000-0000-0000-000000000000}"/>
  <bookViews>
    <workbookView xWindow="-110" yWindow="-110" windowWidth="19420" windowHeight="10420" xr2:uid="{00000000-000D-0000-FFFF-FFFF00000000}"/>
  </bookViews>
  <sheets>
    <sheet name="Implementation steps" sheetId="7" r:id="rId1"/>
    <sheet name="Birth registration" sheetId="1" r:id="rId2"/>
    <sheet name="Death registration" sheetId="3" r:id="rId3"/>
    <sheet name="Goal 2" sheetId="2" r:id="rId4"/>
    <sheet name="Causes of death" sheetId="4" r:id="rId5"/>
    <sheet name="Vital statistics (1)" sheetId="5" r:id="rId6"/>
    <sheet name="Vital statistics (2)" sheetId="6" r:id="rId7"/>
  </sheets>
  <definedNames>
    <definedName name="_ftnref1" localSheetId="1">'Birth registration'!$A$57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5" i="6" l="1"/>
  <c r="E55" i="6"/>
  <c r="F55" i="6"/>
  <c r="H55" i="6"/>
  <c r="I55" i="6"/>
  <c r="B55" i="6"/>
  <c r="D54" i="6"/>
  <c r="G54" i="6"/>
  <c r="J53" i="6"/>
  <c r="J54" i="6" s="1"/>
  <c r="G53" i="6"/>
  <c r="D53" i="6"/>
  <c r="C53" i="6"/>
  <c r="C54" i="6" s="1"/>
  <c r="E53" i="6"/>
  <c r="E54" i="6" s="1"/>
  <c r="F53" i="6"/>
  <c r="F54" i="6" s="1"/>
  <c r="H53" i="6"/>
  <c r="H54" i="6" s="1"/>
  <c r="I53" i="6"/>
  <c r="I54" i="6" s="1"/>
  <c r="B53" i="6"/>
  <c r="B54" i="6" s="1"/>
  <c r="C55" i="5"/>
  <c r="E55" i="5"/>
  <c r="F55" i="5"/>
  <c r="B55" i="5"/>
  <c r="D54" i="5"/>
  <c r="G53" i="5"/>
  <c r="G54" i="5" s="1"/>
  <c r="D53" i="5"/>
  <c r="C53" i="5"/>
  <c r="C54" i="5" s="1"/>
  <c r="E53" i="5"/>
  <c r="E54" i="5" s="1"/>
  <c r="F53" i="5"/>
  <c r="F54" i="5" s="1"/>
  <c r="B53" i="5"/>
  <c r="B54" i="5" s="1"/>
  <c r="F55" i="4"/>
  <c r="G55" i="4"/>
  <c r="E55" i="4"/>
  <c r="G53" i="4"/>
  <c r="G54" i="4" s="1"/>
  <c r="E53" i="4"/>
  <c r="E54" i="4" s="1"/>
  <c r="F53" i="4"/>
  <c r="F54" i="4" s="1"/>
  <c r="D53" i="4"/>
  <c r="D54" i="4" s="1"/>
  <c r="C53" i="4"/>
  <c r="C54" i="4" s="1"/>
  <c r="B53" i="4"/>
  <c r="B54" i="4" s="1"/>
  <c r="G53" i="3"/>
  <c r="G54" i="3" s="1"/>
  <c r="D53" i="3"/>
  <c r="D54" i="3" s="1"/>
  <c r="C53" i="3"/>
  <c r="C54" i="3" s="1"/>
  <c r="E53" i="3"/>
  <c r="E54" i="3" s="1"/>
  <c r="F53" i="3"/>
  <c r="F54" i="3" s="1"/>
  <c r="B53" i="3"/>
  <c r="B54" i="3" s="1"/>
  <c r="D53" i="2"/>
  <c r="D54" i="2" s="1"/>
  <c r="E53" i="2"/>
  <c r="E54" i="2" s="1"/>
  <c r="C53" i="2"/>
  <c r="C54" i="2" s="1"/>
  <c r="B53" i="2"/>
  <c r="B54" i="2" s="1"/>
  <c r="H53" i="1"/>
  <c r="F53" i="1"/>
  <c r="D53" i="1"/>
  <c r="C53" i="1"/>
  <c r="C54" i="1" s="1"/>
  <c r="E53" i="1"/>
  <c r="G53" i="1"/>
  <c r="B53" i="1"/>
  <c r="F54" i="1" l="1"/>
  <c r="H54" i="1"/>
  <c r="D54" i="1"/>
  <c r="E54" i="1"/>
  <c r="G54" i="1"/>
  <c r="B54" i="1"/>
  <c r="B64" i="7" l="1"/>
  <c r="C64" i="7"/>
  <c r="D64" i="7"/>
  <c r="E64" i="7"/>
  <c r="F64" i="7"/>
  <c r="G64" i="7"/>
  <c r="H64" i="7"/>
  <c r="I64" i="7"/>
  <c r="J64" i="7"/>
  <c r="B65" i="7"/>
  <c r="C65" i="7"/>
  <c r="D65" i="7"/>
  <c r="E65" i="7"/>
  <c r="F65" i="7"/>
  <c r="G65" i="7"/>
  <c r="H65" i="7"/>
  <c r="I65" i="7"/>
  <c r="J65" i="7"/>
  <c r="B66" i="7"/>
  <c r="C66" i="7"/>
  <c r="D66" i="7"/>
  <c r="E66" i="7"/>
  <c r="F66" i="7"/>
  <c r="G66" i="7"/>
  <c r="H66" i="7"/>
  <c r="I66" i="7"/>
  <c r="J66" i="7"/>
  <c r="B67" i="7"/>
  <c r="C67" i="7"/>
  <c r="D67" i="7"/>
  <c r="E67" i="7"/>
  <c r="F67" i="7"/>
  <c r="G67" i="7"/>
  <c r="H67" i="7"/>
  <c r="I67" i="7"/>
  <c r="J67" i="7"/>
  <c r="D68" i="7" l="1"/>
  <c r="I68" i="7"/>
  <c r="J68" i="7"/>
  <c r="C68" i="7"/>
  <c r="E68" i="7"/>
  <c r="F68" i="7"/>
  <c r="G68" i="7"/>
  <c r="H68" i="7"/>
  <c r="B68" i="7"/>
</calcChain>
</file>

<file path=xl/sharedStrings.xml><?xml version="1.0" encoding="utf-8"?>
<sst xmlns="http://schemas.openxmlformats.org/spreadsheetml/2006/main" count="2391" uniqueCount="415">
  <si>
    <t>Target 1A</t>
  </si>
  <si>
    <t>Target 1B</t>
  </si>
  <si>
    <t>Target 1C</t>
  </si>
  <si>
    <t>Baseline</t>
  </si>
  <si>
    <t>Midterm</t>
  </si>
  <si>
    <t>Target</t>
  </si>
  <si>
    <t>Latest data</t>
  </si>
  <si>
    <t>Afghanistan</t>
  </si>
  <si>
    <t>42.3% (2015)</t>
  </si>
  <si>
    <t>NTS</t>
  </si>
  <si>
    <t>NR</t>
  </si>
  <si>
    <t>Armenia</t>
  </si>
  <si>
    <t>99% (2018)</t>
  </si>
  <si>
    <t>Australia</t>
  </si>
  <si>
    <t>100% (2018)</t>
  </si>
  <si>
    <t>Azerbaijan</t>
  </si>
  <si>
    <t>100% (2014)</t>
  </si>
  <si>
    <t>93.6% (2006)</t>
  </si>
  <si>
    <t>Bangladesh</t>
  </si>
  <si>
    <t>Bhutan</t>
  </si>
  <si>
    <t>99.8% (2018)</t>
  </si>
  <si>
    <t>Brunei Darussalam</t>
  </si>
  <si>
    <t>Cambodia</t>
  </si>
  <si>
    <t>73.3% (2014)</t>
  </si>
  <si>
    <t>Cook Islands</t>
  </si>
  <si>
    <t>Fiji</t>
  </si>
  <si>
    <t>Georgia</t>
  </si>
  <si>
    <t>99.6% (2015)</t>
  </si>
  <si>
    <t>Hong Kong, China</t>
  </si>
  <si>
    <t>85% (2017)</t>
  </si>
  <si>
    <t>98.6% (2010)</t>
  </si>
  <si>
    <t>Japan</t>
  </si>
  <si>
    <t>99.9% (2017)</t>
  </si>
  <si>
    <t>Kazakhstan</t>
  </si>
  <si>
    <t>99.7% (2015)</t>
  </si>
  <si>
    <t>Kiribati</t>
  </si>
  <si>
    <t>Kyrgyzstan</t>
  </si>
  <si>
    <t>98.9% (2018)</t>
  </si>
  <si>
    <t>73% (2017)</t>
  </si>
  <si>
    <t>Malaysia</t>
  </si>
  <si>
    <t>Maldives</t>
  </si>
  <si>
    <t>Marshall Islands</t>
  </si>
  <si>
    <t>83.8% (2017)</t>
  </si>
  <si>
    <t>Mongolia</t>
  </si>
  <si>
    <t>Nauru</t>
  </si>
  <si>
    <t>Nepal</t>
  </si>
  <si>
    <t>New Zealand</t>
  </si>
  <si>
    <t>Niue</t>
  </si>
  <si>
    <t>Northern Mariana Islands</t>
  </si>
  <si>
    <t>Philippines</t>
  </si>
  <si>
    <t>91.8% (2017)</t>
  </si>
  <si>
    <t>15% (2019)</t>
  </si>
  <si>
    <t>Republic of Korea</t>
  </si>
  <si>
    <t>Russian Federation</t>
  </si>
  <si>
    <t>Samoa</t>
  </si>
  <si>
    <t>Sri Lanka</t>
  </si>
  <si>
    <t>Tajikistan</t>
  </si>
  <si>
    <t>95.8% (2017)</t>
  </si>
  <si>
    <t>Thailand</t>
  </si>
  <si>
    <t>99.5% (2018)</t>
  </si>
  <si>
    <t>60.4% (2016)</t>
  </si>
  <si>
    <t>Tonga</t>
  </si>
  <si>
    <t>Turkey</t>
  </si>
  <si>
    <t>99% (2014)</t>
  </si>
  <si>
    <t>Vanuatu</t>
  </si>
  <si>
    <t>74% (2013)</t>
  </si>
  <si>
    <t>29% (2014)</t>
  </si>
  <si>
    <t>Palau</t>
  </si>
  <si>
    <t xml:space="preserve">Macao, China </t>
  </si>
  <si>
    <t>No response</t>
  </si>
  <si>
    <t>Total responses</t>
  </si>
  <si>
    <t>Country</t>
  </si>
  <si>
    <t>Target 2A</t>
  </si>
  <si>
    <t>Target 2B</t>
  </si>
  <si>
    <t>98.7% (2015)</t>
  </si>
  <si>
    <t>100% (2017)</t>
  </si>
  <si>
    <t>90.8% (2018)</t>
  </si>
  <si>
    <t>89.6% (2018)</t>
  </si>
  <si>
    <t>India</t>
  </si>
  <si>
    <t>Indonesia</t>
  </si>
  <si>
    <t>100% (2019)</t>
  </si>
  <si>
    <t>100% (2010)</t>
  </si>
  <si>
    <t>94.9% (2017)</t>
  </si>
  <si>
    <t>100% (2015)</t>
  </si>
  <si>
    <t>94.3% (2018)</t>
  </si>
  <si>
    <t>95.6% (2018)</t>
  </si>
  <si>
    <t>89.1% (2018)</t>
  </si>
  <si>
    <t>Papua New Guinea</t>
  </si>
  <si>
    <t>99.7% (2018)</t>
  </si>
  <si>
    <t>Timor-Leste</t>
  </si>
  <si>
    <t>40% (2018)</t>
  </si>
  <si>
    <t>50% (2013)</t>
  </si>
  <si>
    <t xml:space="preserve">No response </t>
  </si>
  <si>
    <t>Target 1D</t>
  </si>
  <si>
    <t>Target 1E</t>
  </si>
  <si>
    <t>2.5% (2018)</t>
  </si>
  <si>
    <t>7% (2014)</t>
  </si>
  <si>
    <t>2.5% (2017)</t>
  </si>
  <si>
    <t>19.6% (2018)</t>
  </si>
  <si>
    <t>99.3% (2014)</t>
  </si>
  <si>
    <t>70.6% (2014)</t>
  </si>
  <si>
    <t>85.1% (2018)</t>
  </si>
  <si>
    <t>32.3% (2014)</t>
  </si>
  <si>
    <t>48.7% (2017)</t>
  </si>
  <si>
    <t>45% (2017)</t>
  </si>
  <si>
    <t>50% (2018)</t>
  </si>
  <si>
    <t>81.5% (2019)</t>
  </si>
  <si>
    <t>16% (2014)</t>
  </si>
  <si>
    <t>45.4% (2014)</t>
  </si>
  <si>
    <t>99.1% (2014)</t>
  </si>
  <si>
    <t>23% (2014)</t>
  </si>
  <si>
    <t>17% (2018)</t>
  </si>
  <si>
    <t>Target 3D</t>
  </si>
  <si>
    <t>No</t>
  </si>
  <si>
    <t>2.6% (2014)</t>
  </si>
  <si>
    <t>1.6% (2018)</t>
  </si>
  <si>
    <t>0.8% (2011)</t>
  </si>
  <si>
    <t>1.4% (2018)</t>
  </si>
  <si>
    <t>3.5% (2013)</t>
  </si>
  <si>
    <t>2.8% (2018)</t>
  </si>
  <si>
    <t>2.4% (2017)</t>
  </si>
  <si>
    <t>Yes</t>
  </si>
  <si>
    <t>43.8% (2015)</t>
  </si>
  <si>
    <t>28% (2018)</t>
  </si>
  <si>
    <t>5.4% (2013)</t>
  </si>
  <si>
    <t>3.8% (2017)</t>
  </si>
  <si>
    <t>39.3% (2013)</t>
  </si>
  <si>
    <t>19.4% (2018)</t>
  </si>
  <si>
    <t>3.4% (2013)</t>
  </si>
  <si>
    <t>3.8% (2018)</t>
  </si>
  <si>
    <t>3.3% (2013)</t>
  </si>
  <si>
    <t>4.9% (2017)</t>
  </si>
  <si>
    <t>40% (2017)</t>
  </si>
  <si>
    <t>35% (2018)</t>
  </si>
  <si>
    <t>23.4% (2013)</t>
  </si>
  <si>
    <t>16.3% (2019)</t>
  </si>
  <si>
    <t>0.9% (2013)</t>
  </si>
  <si>
    <t>1.2% (2017)</t>
  </si>
  <si>
    <t>6.4% (2013)</t>
  </si>
  <si>
    <t>6.2% (2018)</t>
  </si>
  <si>
    <t>31.5% (2014)</t>
  </si>
  <si>
    <t>11.6% (2018)</t>
  </si>
  <si>
    <t>Macao, China</t>
  </si>
  <si>
    <t>2% (2013)</t>
  </si>
  <si>
    <t>2.1% (2018)</t>
  </si>
  <si>
    <t>1.5% (2013)</t>
  </si>
  <si>
    <t>10% (2012)</t>
  </si>
  <si>
    <t>6.2% (2017)</t>
  </si>
  <si>
    <t>7.6% (2013)</t>
  </si>
  <si>
    <t>4.7% (2018)</t>
  </si>
  <si>
    <t>40.8% (2015)</t>
  </si>
  <si>
    <t>21.3% (2017)</t>
  </si>
  <si>
    <t>0.5% (2013)</t>
  </si>
  <si>
    <t>0.7% (2015)</t>
  </si>
  <si>
    <t>0% (2013)</t>
  </si>
  <si>
    <t>0% (2018)</t>
  </si>
  <si>
    <t>8% (2013)</t>
  </si>
  <si>
    <t>1.8% (2018)</t>
  </si>
  <si>
    <t>2.7% (2010)</t>
  </si>
  <si>
    <t>2.7% (2017)</t>
  </si>
  <si>
    <t>10.6% (2013)</t>
  </si>
  <si>
    <t>11.3% (2018)</t>
  </si>
  <si>
    <t>9.9% (2016)</t>
  </si>
  <si>
    <t>29.7% (2013)</t>
  </si>
  <si>
    <t>24.3% (2018)</t>
  </si>
  <si>
    <t>2.9% (2013)</t>
  </si>
  <si>
    <t>4.3% (2018)</t>
  </si>
  <si>
    <t>10% (2014)</t>
  </si>
  <si>
    <t>No responses</t>
  </si>
  <si>
    <t>Target 3A</t>
  </si>
  <si>
    <t>Target 3B</t>
  </si>
  <si>
    <t>TA</t>
  </si>
  <si>
    <t>Target 3F</t>
  </si>
  <si>
    <t>Target 3G</t>
  </si>
  <si>
    <t>Target 3H</t>
  </si>
  <si>
    <t xml:space="preserve">Country </t>
  </si>
  <si>
    <t xml:space="preserve">Coordination mechanism </t>
  </si>
  <si>
    <t xml:space="preserve">Comprehensive assessment </t>
  </si>
  <si>
    <t xml:space="preserve">National targets set </t>
  </si>
  <si>
    <t xml:space="preserve">Reporting plan </t>
  </si>
  <si>
    <t xml:space="preserve">Inequality assessment </t>
  </si>
  <si>
    <t xml:space="preserve">National strategy </t>
  </si>
  <si>
    <t xml:space="preserve">National focal point </t>
  </si>
  <si>
    <t>Reporting to the Secretariat - Baseline</t>
  </si>
  <si>
    <t xml:space="preserve">Reporting to the Secretariat - Midterm </t>
  </si>
  <si>
    <t xml:space="preserve">Afghanistan </t>
  </si>
  <si>
    <t xml:space="preserve">Armenia </t>
  </si>
  <si>
    <t xml:space="preserve">Australia </t>
  </si>
  <si>
    <t xml:space="preserve">Azerbaijan </t>
  </si>
  <si>
    <t xml:space="preserve">Bangladesh </t>
  </si>
  <si>
    <t xml:space="preserve">Bhutan </t>
  </si>
  <si>
    <t xml:space="preserve">Brunei Darussalam </t>
  </si>
  <si>
    <t xml:space="preserve">Cambodia </t>
  </si>
  <si>
    <t xml:space="preserve">Cook Islands </t>
  </si>
  <si>
    <t xml:space="preserve">Fiji </t>
  </si>
  <si>
    <t xml:space="preserve">Georgia </t>
  </si>
  <si>
    <t xml:space="preserve">Hong Kong, China </t>
  </si>
  <si>
    <t xml:space="preserve">India </t>
  </si>
  <si>
    <t xml:space="preserve">Indonesia </t>
  </si>
  <si>
    <t xml:space="preserve">Japan </t>
  </si>
  <si>
    <t xml:space="preserve">Kazakhstan </t>
  </si>
  <si>
    <t xml:space="preserve">Kiribati </t>
  </si>
  <si>
    <t xml:space="preserve">Kyrgyzstan </t>
  </si>
  <si>
    <t xml:space="preserve">Malaysia </t>
  </si>
  <si>
    <t xml:space="preserve">Maldives </t>
  </si>
  <si>
    <t xml:space="preserve">Marshall Islands </t>
  </si>
  <si>
    <t xml:space="preserve">Mongolia </t>
  </si>
  <si>
    <t xml:space="preserve">Nauru </t>
  </si>
  <si>
    <t xml:space="preserve">Nepal </t>
  </si>
  <si>
    <t xml:space="preserve">New Zealand </t>
  </si>
  <si>
    <t xml:space="preserve">Niue </t>
  </si>
  <si>
    <t xml:space="preserve">Northern Mariana Islands </t>
  </si>
  <si>
    <t xml:space="preserve">Papua New Guinea </t>
  </si>
  <si>
    <t xml:space="preserve">Philippines </t>
  </si>
  <si>
    <t xml:space="preserve">Republic of Korea </t>
  </si>
  <si>
    <t xml:space="preserve">Russian Federation </t>
  </si>
  <si>
    <t xml:space="preserve">Samoa </t>
  </si>
  <si>
    <t xml:space="preserve">Sri Lanka </t>
  </si>
  <si>
    <t xml:space="preserve">Tajikistan </t>
  </si>
  <si>
    <t xml:space="preserve">Thailand </t>
  </si>
  <si>
    <t xml:space="preserve">Timor-Leste </t>
  </si>
  <si>
    <t>Plan</t>
  </si>
  <si>
    <t xml:space="preserve">Turkey </t>
  </si>
  <si>
    <t xml:space="preserve">Vanuatu </t>
  </si>
  <si>
    <t>Plans</t>
  </si>
  <si>
    <t xml:space="preserve">Total responses </t>
  </si>
  <si>
    <t>United States of America</t>
  </si>
  <si>
    <t>91% (2013)</t>
  </si>
  <si>
    <t xml:space="preserve">Hong Kong, China  </t>
  </si>
  <si>
    <t xml:space="preserve">Macao, China  </t>
  </si>
  <si>
    <t>3% (2014)</t>
  </si>
  <si>
    <t>1.1% (2018)</t>
  </si>
  <si>
    <t> Yes</t>
  </si>
  <si>
    <t>Pakistan</t>
  </si>
  <si>
    <r>
      <t xml:space="preserve">American Samoa </t>
    </r>
    <r>
      <rPr>
        <vertAlign val="superscript"/>
        <sz val="9"/>
        <color rgb="FF000000"/>
        <rFont val="Calibri"/>
        <family val="2"/>
        <scheme val="minor"/>
      </rPr>
      <t>b</t>
    </r>
    <r>
      <rPr>
        <sz val="9"/>
        <color rgb="FF000000"/>
        <rFont val="Calibri"/>
        <family val="2"/>
        <scheme val="minor"/>
      </rPr>
      <t xml:space="preserve"> </t>
    </r>
  </si>
  <si>
    <r>
      <t xml:space="preserve">India </t>
    </r>
    <r>
      <rPr>
        <vertAlign val="superscript"/>
        <sz val="9"/>
        <color rgb="FF000000"/>
        <rFont val="Calibri"/>
        <family val="2"/>
        <scheme val="minor"/>
      </rPr>
      <t>d</t>
    </r>
  </si>
  <si>
    <t>Iran (Islamic Republic of)</t>
  </si>
  <si>
    <t>Lao People's Democratic Republic</t>
  </si>
  <si>
    <r>
      <t>Myanmar</t>
    </r>
    <r>
      <rPr>
        <vertAlign val="superscript"/>
        <sz val="9"/>
        <color rgb="FF000000"/>
        <rFont val="Calibri"/>
        <family val="2"/>
        <scheme val="minor"/>
      </rPr>
      <t xml:space="preserve"> b</t>
    </r>
  </si>
  <si>
    <t>95.9% (2013)</t>
  </si>
  <si>
    <r>
      <t>Pakistan</t>
    </r>
    <r>
      <rPr>
        <vertAlign val="superscript"/>
        <sz val="9"/>
        <color rgb="FF000000"/>
        <rFont val="Calibri"/>
        <family val="2"/>
        <scheme val="minor"/>
      </rPr>
      <t xml:space="preserve"> </t>
    </r>
  </si>
  <si>
    <r>
      <t>Solomon Islands</t>
    </r>
    <r>
      <rPr>
        <vertAlign val="superscript"/>
        <sz val="9"/>
        <color rgb="FF000000"/>
        <rFont val="Calibri"/>
        <family val="2"/>
        <scheme val="minor"/>
      </rPr>
      <t xml:space="preserve"> b</t>
    </r>
  </si>
  <si>
    <r>
      <t>Viet Nam</t>
    </r>
    <r>
      <rPr>
        <vertAlign val="superscript"/>
        <sz val="9"/>
        <color rgb="FF000000"/>
        <rFont val="Calibri"/>
        <family val="2"/>
        <scheme val="minor"/>
      </rPr>
      <t xml:space="preserve"> b</t>
    </r>
  </si>
  <si>
    <r>
      <t xml:space="preserve">American Samoa </t>
    </r>
    <r>
      <rPr>
        <vertAlign val="superscript"/>
        <sz val="9"/>
        <color rgb="FF000000"/>
        <rFont val="Calibri"/>
        <family val="2"/>
        <scheme val="minor"/>
      </rPr>
      <t>b</t>
    </r>
  </si>
  <si>
    <r>
      <t xml:space="preserve">India </t>
    </r>
    <r>
      <rPr>
        <vertAlign val="superscript"/>
        <sz val="9"/>
        <color rgb="FF000000"/>
        <rFont val="Calibri"/>
        <family val="2"/>
        <scheme val="minor"/>
      </rPr>
      <t>c</t>
    </r>
  </si>
  <si>
    <t>81.1% (2018)</t>
  </si>
  <si>
    <r>
      <t xml:space="preserve">Micronesia (Federated States of) </t>
    </r>
    <r>
      <rPr>
        <vertAlign val="superscript"/>
        <sz val="9"/>
        <color rgb="FF000000"/>
        <rFont val="Calibri"/>
        <family val="2"/>
        <scheme val="minor"/>
      </rPr>
      <t>b</t>
    </r>
  </si>
  <si>
    <r>
      <t xml:space="preserve">Myanmar </t>
    </r>
    <r>
      <rPr>
        <vertAlign val="superscript"/>
        <sz val="9"/>
        <color rgb="FF000000"/>
        <rFont val="Calibri"/>
        <family val="2"/>
        <scheme val="minor"/>
      </rPr>
      <t>b</t>
    </r>
  </si>
  <si>
    <r>
      <t xml:space="preserve">Solomon Islands </t>
    </r>
    <r>
      <rPr>
        <vertAlign val="superscript"/>
        <sz val="9"/>
        <color rgb="FF000000"/>
        <rFont val="Calibri"/>
        <family val="2"/>
        <scheme val="minor"/>
      </rPr>
      <t>b</t>
    </r>
  </si>
  <si>
    <r>
      <t xml:space="preserve">Viet Nam </t>
    </r>
    <r>
      <rPr>
        <vertAlign val="superscript"/>
        <sz val="9"/>
        <color rgb="FF000000"/>
        <rFont val="Calibri"/>
        <family val="2"/>
        <scheme val="minor"/>
      </rPr>
      <t>b</t>
    </r>
  </si>
  <si>
    <r>
      <t xml:space="preserve">American Samoa </t>
    </r>
    <r>
      <rPr>
        <vertAlign val="superscript"/>
        <sz val="9"/>
        <color rgb="FF000000"/>
        <rFont val="Calibri"/>
        <family val="2"/>
        <scheme val="minor"/>
      </rPr>
      <t>a</t>
    </r>
  </si>
  <si>
    <t>100% (2013)</t>
  </si>
  <si>
    <r>
      <t>Micronesia (Federated States of)</t>
    </r>
    <r>
      <rPr>
        <vertAlign val="superscript"/>
        <sz val="9"/>
        <color rgb="FF000000"/>
        <rFont val="Calibri"/>
        <family val="2"/>
        <scheme val="minor"/>
      </rPr>
      <t xml:space="preserve"> a</t>
    </r>
  </si>
  <si>
    <r>
      <t>Myanmar</t>
    </r>
    <r>
      <rPr>
        <vertAlign val="superscript"/>
        <sz val="9"/>
        <color rgb="FF000000"/>
        <rFont val="Calibri"/>
        <family val="2"/>
        <scheme val="minor"/>
      </rPr>
      <t xml:space="preserve"> a</t>
    </r>
  </si>
  <si>
    <r>
      <t>Solomon Islands</t>
    </r>
    <r>
      <rPr>
        <vertAlign val="superscript"/>
        <sz val="9"/>
        <color rgb="FF000000"/>
        <rFont val="Calibri"/>
        <family val="2"/>
        <scheme val="minor"/>
      </rPr>
      <t xml:space="preserve"> a</t>
    </r>
  </si>
  <si>
    <r>
      <t>Viet Nam</t>
    </r>
    <r>
      <rPr>
        <vertAlign val="superscript"/>
        <sz val="9"/>
        <color rgb="FF000000"/>
        <rFont val="Calibri"/>
        <family val="2"/>
        <scheme val="minor"/>
      </rPr>
      <t xml:space="preserve"> a</t>
    </r>
  </si>
  <si>
    <r>
      <t>American Samoa</t>
    </r>
    <r>
      <rPr>
        <vertAlign val="superscript"/>
        <sz val="9"/>
        <color rgb="FF000000"/>
        <rFont val="Calibri"/>
        <family val="2"/>
        <scheme val="minor"/>
      </rPr>
      <t xml:space="preserve"> b</t>
    </r>
  </si>
  <si>
    <t> NR</t>
  </si>
  <si>
    <r>
      <t xml:space="preserve">Micronesia (Federated States of) </t>
    </r>
    <r>
      <rPr>
        <vertAlign val="superscript"/>
        <sz val="9"/>
        <color rgb="FF000000"/>
        <rFont val="Calibri"/>
        <family val="2"/>
        <scheme val="minor"/>
      </rPr>
      <t xml:space="preserve"> b</t>
    </r>
  </si>
  <si>
    <r>
      <t>American Samoa</t>
    </r>
    <r>
      <rPr>
        <vertAlign val="superscript"/>
        <sz val="9"/>
        <color rgb="FF000000"/>
        <rFont val="Calibri"/>
        <family val="2"/>
        <scheme val="minor"/>
      </rPr>
      <t xml:space="preserve"> a</t>
    </r>
  </si>
  <si>
    <r>
      <t xml:space="preserve">Micronesia (Federated States of) </t>
    </r>
    <r>
      <rPr>
        <vertAlign val="superscript"/>
        <sz val="9"/>
        <color rgb="FF000000"/>
        <rFont val="Calibri"/>
        <family val="2"/>
        <scheme val="minor"/>
      </rPr>
      <t>a</t>
    </r>
  </si>
  <si>
    <t> No</t>
  </si>
  <si>
    <r>
      <t>China</t>
    </r>
    <r>
      <rPr>
        <vertAlign val="superscript"/>
        <sz val="9"/>
        <color rgb="FF000000"/>
        <rFont val="Calibri"/>
        <family val="2"/>
        <scheme val="minor"/>
      </rPr>
      <t xml:space="preserve"> a</t>
    </r>
  </si>
  <si>
    <r>
      <t>Democratic People’s Republic of Korea</t>
    </r>
    <r>
      <rPr>
        <vertAlign val="superscript"/>
        <sz val="9"/>
        <color rgb="FF000000"/>
        <rFont val="Calibri"/>
        <family val="2"/>
        <scheme val="minor"/>
      </rPr>
      <t xml:space="preserve"> a</t>
    </r>
  </si>
  <si>
    <r>
      <t>France</t>
    </r>
    <r>
      <rPr>
        <vertAlign val="superscript"/>
        <sz val="9"/>
        <color rgb="FF000000"/>
        <rFont val="Calibri"/>
        <family val="2"/>
        <scheme val="minor"/>
      </rPr>
      <t xml:space="preserve"> a</t>
    </r>
  </si>
  <si>
    <r>
      <t>French Polynesia</t>
    </r>
    <r>
      <rPr>
        <vertAlign val="superscript"/>
        <sz val="9"/>
        <color rgb="FF000000"/>
        <rFont val="Calibri"/>
        <family val="2"/>
        <scheme val="minor"/>
      </rPr>
      <t xml:space="preserve"> a</t>
    </r>
  </si>
  <si>
    <r>
      <t>Guam</t>
    </r>
    <r>
      <rPr>
        <vertAlign val="superscript"/>
        <sz val="9"/>
        <color rgb="FF000000"/>
        <rFont val="Calibri"/>
        <family val="2"/>
        <scheme val="minor"/>
      </rPr>
      <t xml:space="preserve"> a</t>
    </r>
  </si>
  <si>
    <t xml:space="preserve">Iran (Islamic Republic of) </t>
  </si>
  <si>
    <r>
      <t>Netherlands</t>
    </r>
    <r>
      <rPr>
        <vertAlign val="superscript"/>
        <sz val="9"/>
        <color rgb="FF000000"/>
        <rFont val="Calibri"/>
        <family val="2"/>
        <scheme val="minor"/>
      </rPr>
      <t xml:space="preserve"> a</t>
    </r>
  </si>
  <si>
    <r>
      <t>New Caledonia</t>
    </r>
    <r>
      <rPr>
        <vertAlign val="superscript"/>
        <sz val="9"/>
        <color rgb="FF000000"/>
        <rFont val="Calibri"/>
        <family val="2"/>
        <scheme val="minor"/>
      </rPr>
      <t xml:space="preserve"> a</t>
    </r>
  </si>
  <si>
    <r>
      <t>Singapore</t>
    </r>
    <r>
      <rPr>
        <vertAlign val="superscript"/>
        <sz val="9"/>
        <color rgb="FF000000"/>
        <rFont val="Calibri"/>
        <family val="2"/>
        <scheme val="minor"/>
      </rPr>
      <t xml:space="preserve"> a</t>
    </r>
  </si>
  <si>
    <r>
      <t>Turkmenistan</t>
    </r>
    <r>
      <rPr>
        <vertAlign val="superscript"/>
        <sz val="9"/>
        <color rgb="FF000000"/>
        <rFont val="Calibri"/>
        <family val="2"/>
        <scheme val="minor"/>
      </rPr>
      <t xml:space="preserve"> a</t>
    </r>
  </si>
  <si>
    <r>
      <t>Tuvalu</t>
    </r>
    <r>
      <rPr>
        <vertAlign val="superscript"/>
        <sz val="9"/>
        <color rgb="FF000000"/>
        <rFont val="Calibri"/>
        <family val="2"/>
        <scheme val="minor"/>
      </rPr>
      <t xml:space="preserve"> a</t>
    </r>
  </si>
  <si>
    <r>
      <t>United Kingdom of Great Britain and Northern Ireland</t>
    </r>
    <r>
      <rPr>
        <vertAlign val="superscript"/>
        <sz val="9"/>
        <color rgb="FF000000"/>
        <rFont val="Calibri"/>
        <family val="2"/>
        <scheme val="minor"/>
      </rPr>
      <t xml:space="preserve"> a</t>
    </r>
  </si>
  <si>
    <r>
      <t>Uzbekistan</t>
    </r>
    <r>
      <rPr>
        <vertAlign val="superscript"/>
        <sz val="9"/>
        <color rgb="FF000000"/>
        <rFont val="Calibri"/>
        <family val="2"/>
        <scheme val="minor"/>
      </rPr>
      <t xml:space="preserve"> a</t>
    </r>
  </si>
  <si>
    <r>
      <t>a</t>
    </r>
    <r>
      <rPr>
        <sz val="11"/>
        <color theme="1"/>
        <rFont val="Calibri"/>
        <family val="2"/>
        <scheme val="minor"/>
      </rPr>
      <t xml:space="preserve"> </t>
    </r>
    <r>
      <rPr>
        <sz val="10"/>
        <color theme="1"/>
        <rFont val="Calibri"/>
        <family val="2"/>
        <scheme val="minor"/>
      </rPr>
      <t>These countries have yet to submit the midterm questionnaire. Apart from “National Focal Point” and “Reporting to the Secretariat”, the information comes from their baseline report, if any.</t>
    </r>
  </si>
  <si>
    <r>
      <t xml:space="preserve">a </t>
    </r>
    <r>
      <rPr>
        <sz val="10"/>
        <color theme="1"/>
        <rFont val="Calibri"/>
        <family val="2"/>
        <scheme val="minor"/>
      </rPr>
      <t xml:space="preserve">These countries have not submitted estimates for the number of births for all years. The level of completeness of birth registration was therefore assessed with international estimates for every year, to allow comparison. These measurements are therefore to be interpreted with caution. </t>
    </r>
  </si>
  <si>
    <t xml:space="preserve">b Information for these countries comes from the baseline report[1] since no midterm questionnaire has been submitted yet. </t>
  </si>
  <si>
    <r>
      <t>c</t>
    </r>
    <r>
      <rPr>
        <sz val="10"/>
        <color theme="1"/>
        <rFont val="Calibri"/>
        <family val="2"/>
        <scheme val="minor"/>
      </rPr>
      <t xml:space="preserve"> Figures are from administrative source, when the others come from surveys. </t>
    </r>
  </si>
  <si>
    <r>
      <t>d</t>
    </r>
    <r>
      <rPr>
        <sz val="10"/>
        <color theme="1"/>
        <rFont val="Calibri"/>
        <family val="2"/>
        <scheme val="minor"/>
      </rPr>
      <t xml:space="preserve"> Figures for India do not represent the national level of completeness: they refer to the annual average completeness rate of States providing disaggregation of registration data by the duration between occurrence and registration. The number of States providing this data changes each year, completeness rates are thus not comparable across the years.</t>
    </r>
  </si>
  <si>
    <r>
      <t>e</t>
    </r>
    <r>
      <rPr>
        <sz val="10"/>
        <color theme="1"/>
        <rFont val="Calibri"/>
        <family val="2"/>
        <scheme val="minor"/>
      </rPr>
      <t xml:space="preserve"> These figures include births registered through backlog campaigns, inadvertently increasing the completeness estimation. This explains the percentages superior to 100%. </t>
    </r>
  </si>
  <si>
    <r>
      <t>a</t>
    </r>
    <r>
      <rPr>
        <sz val="10"/>
        <color theme="1"/>
        <rFont val="Calibri"/>
        <family val="2"/>
        <scheme val="minor"/>
      </rPr>
      <t xml:space="preserve"> These countries have not submitted estimates for the number of deaths for all years. The level of completeness of death registration was therefore assessed with international estimates for every year, to allow comparison. These measurements are therefore to be interpreted with caution. </t>
    </r>
  </si>
  <si>
    <r>
      <t>c</t>
    </r>
    <r>
      <rPr>
        <sz val="10"/>
        <color theme="1"/>
        <rFont val="Calibri"/>
        <family val="2"/>
        <scheme val="minor"/>
      </rPr>
      <t xml:space="preserve"> Figures for India do not represent the national level of completeness: it evaluates for each year the average completeness for States providing disaggregation of registration data by the duration between occurrence and registration. The number of States providing this data changes each year, so completeness rates cannot be compared across years.</t>
    </r>
  </si>
  <si>
    <t xml:space="preserve">a Information for these countries comes from the Baseline report[1] since no midterm questionnaire has been submitted yet. </t>
  </si>
  <si>
    <r>
      <t>Target 3E</t>
    </r>
    <r>
      <rPr>
        <b/>
        <vertAlign val="superscript"/>
        <sz val="9"/>
        <color rgb="FF000000"/>
        <rFont val="Calibri"/>
        <family val="2"/>
        <scheme val="minor"/>
      </rPr>
      <t>a</t>
    </r>
    <r>
      <rPr>
        <b/>
        <sz val="9"/>
        <color rgb="FF000000"/>
        <rFont val="Calibri"/>
        <family val="2"/>
        <scheme val="minor"/>
      </rPr>
      <t xml:space="preserve"> (Is VA used?)</t>
    </r>
  </si>
  <si>
    <r>
      <t>a</t>
    </r>
    <r>
      <rPr>
        <sz val="10"/>
        <color theme="1"/>
        <rFont val="Calibri"/>
        <family val="2"/>
        <scheme val="minor"/>
      </rPr>
      <t xml:space="preserve"> In light of recent countries’ experiences, Verbal autopsy is not encouraged to be applied to a large population scale, but rather on a representative sample. To reflect this, Target 3E is not anymore monitored by the coverage percentage of Verbal autopsy, but by the use or not of Verbal autopsy and its different applications. </t>
    </r>
  </si>
  <si>
    <r>
      <t>c</t>
    </r>
    <r>
      <rPr>
        <sz val="10"/>
        <color theme="1"/>
        <rFont val="Calibri"/>
        <family val="2"/>
        <scheme val="minor"/>
      </rPr>
      <t xml:space="preserve"> These targets have been modified to reflect the current understanding of the target, expressing the percentage of ill-defined codes to achieve. </t>
    </r>
  </si>
  <si>
    <t xml:space="preserve">a Information for these countries comes from the baseline report[1] since no midterm questionnaire has been submitted yet. </t>
  </si>
  <si>
    <t>98.7% (2015-16)</t>
  </si>
  <si>
    <t>56% (2019)</t>
  </si>
  <si>
    <t>99.9% (2010)</t>
  </si>
  <si>
    <t>79.7% (2015-16)</t>
  </si>
  <si>
    <t>113% (2018)</t>
  </si>
  <si>
    <t>77.9% (2017)</t>
  </si>
  <si>
    <t>91.6% (2018-19)</t>
  </si>
  <si>
    <t>98.8% (2016-17)</t>
  </si>
  <si>
    <t>80% (2011-15)</t>
  </si>
  <si>
    <t>99.6% (2018)</t>
  </si>
  <si>
    <t>81.3% (2015-16)</t>
  </si>
  <si>
    <t>77.2% (2019)</t>
  </si>
  <si>
    <t>62.2% (2017)</t>
  </si>
  <si>
    <t>42.2% (2017-18)</t>
  </si>
  <si>
    <t>13.4% (2016-18)</t>
  </si>
  <si>
    <t>94.9% (2015)</t>
  </si>
  <si>
    <t>66.9% (2019-20)</t>
  </si>
  <si>
    <t>88% (2015)</t>
  </si>
  <si>
    <t>97.2% (2006-07)</t>
  </si>
  <si>
    <t>99.8% (2019)</t>
  </si>
  <si>
    <t>97.7% (2019)</t>
  </si>
  <si>
    <t>98.4% (2018)</t>
  </si>
  <si>
    <t>75.5% (2013)</t>
  </si>
  <si>
    <t>85.1% (2016)</t>
  </si>
  <si>
    <t>96.1% (2014)</t>
  </si>
  <si>
    <t>72%a (2018)</t>
  </si>
  <si>
    <t>100%a (2014)</t>
  </si>
  <si>
    <t>82%a (2018)</t>
  </si>
  <si>
    <t>15%a (2014)</t>
  </si>
  <si>
    <t>88%a (2014)</t>
  </si>
  <si>
    <t>100%a (2018)</t>
  </si>
  <si>
    <t>46%a (2014)</t>
  </si>
  <si>
    <t>41.3% (2015)</t>
  </si>
  <si>
    <t>22.3% (2018)</t>
  </si>
  <si>
    <t>55%a (2014)</t>
  </si>
  <si>
    <t>74%a (2018)</t>
  </si>
  <si>
    <t>11.1% (2011)</t>
  </si>
  <si>
    <t>31.8%a (2014)</t>
  </si>
  <si>
    <t>45.5%a (2018)</t>
  </si>
  <si>
    <t>98.6% (2014)</t>
  </si>
  <si>
    <t>98.7% (2018)</t>
  </si>
  <si>
    <t>96.3% (2014)</t>
  </si>
  <si>
    <t>96.2% (2017)</t>
  </si>
  <si>
    <t>10.5%a (2014)</t>
  </si>
  <si>
    <t>28.2%a (2017)</t>
  </si>
  <si>
    <t>84.8% (2017)</t>
  </si>
  <si>
    <t>88.4% (2018)</t>
  </si>
  <si>
    <t>39.5%a (2014)</t>
  </si>
  <si>
    <t>65.5%a (2018)</t>
  </si>
  <si>
    <t>97.3% (2014)</t>
  </si>
  <si>
    <t>64.5%a (2014)</t>
  </si>
  <si>
    <t>99.9% (2014)</t>
  </si>
  <si>
    <t>99.9% (2018)</t>
  </si>
  <si>
    <t>92.3% (2014)</t>
  </si>
  <si>
    <t>65.9% (2015)</t>
  </si>
  <si>
    <t>98.9% (2014)</t>
  </si>
  <si>
    <t>98.9% (2019)</t>
  </si>
  <si>
    <t>80.8%a (2014)</t>
  </si>
  <si>
    <t>95.1% (2014)</t>
  </si>
  <si>
    <t>42.5%a (2018)</t>
  </si>
  <si>
    <t>99.6% (2014)</t>
  </si>
  <si>
    <t>97.8%a (2017)</t>
  </si>
  <si>
    <t>22.9% (2017)</t>
  </si>
  <si>
    <t>98.4% (2014)</t>
  </si>
  <si>
    <t>98.2% (2017)</t>
  </si>
  <si>
    <t>99.2% (2014)</t>
  </si>
  <si>
    <t>99.4% (2018)</t>
  </si>
  <si>
    <t>25.4%a (2018)</t>
  </si>
  <si>
    <t>45.7% (2015)</t>
  </si>
  <si>
    <t>238.8% (2019)</t>
  </si>
  <si>
    <t>82.1%a (2014)</t>
  </si>
  <si>
    <t>90.8%a (2017)</t>
  </si>
  <si>
    <t>52.5%a (2014)</t>
  </si>
  <si>
    <t>79.9%a (2018)</t>
  </si>
  <si>
    <t>97.4%a (2014)</t>
  </si>
  <si>
    <t>97.7%a (2018)</t>
  </si>
  <si>
    <t>92.3%a (2018)</t>
  </si>
  <si>
    <t>270.8%a (2018)</t>
  </si>
  <si>
    <t>91.8%a (2014)</t>
  </si>
  <si>
    <t>78.7%a (2018)</t>
  </si>
  <si>
    <t>99.3% (2018)</t>
  </si>
  <si>
    <t>51.9% (2014)</t>
  </si>
  <si>
    <t>55.7% (2018)</t>
  </si>
  <si>
    <t>6.2%a (2014)</t>
  </si>
  <si>
    <t>10.2%a (2018)</t>
  </si>
  <si>
    <t>99.2% (2018)</t>
  </si>
  <si>
    <t>20.1% (2017)</t>
  </si>
  <si>
    <t>63.6% (2017)</t>
  </si>
  <si>
    <t>74.9% (2018)</t>
  </si>
  <si>
    <t>84.7%a (2018)</t>
  </si>
  <si>
    <t>24.2%a (2014)</t>
  </si>
  <si>
    <t>36.2%a (2018)</t>
  </si>
  <si>
    <t>96.2% (2014)</t>
  </si>
  <si>
    <t>97.3% (2019)</t>
  </si>
  <si>
    <t>72.8%a (2014)</t>
  </si>
  <si>
    <t>87.5%a (2018)</t>
  </si>
  <si>
    <t>99.8% (2014)</t>
  </si>
  <si>
    <t>98.3% (2018)</t>
  </si>
  <si>
    <t>82.1% (2014)</t>
  </si>
  <si>
    <t>85.2% (2017)</t>
  </si>
  <si>
    <t>91.1% (2015)</t>
  </si>
  <si>
    <t>96.4% (2019)</t>
  </si>
  <si>
    <t>94.3%a (2014)</t>
  </si>
  <si>
    <t>84.6%a (2018)</t>
  </si>
  <si>
    <t>33.2%a (2014)</t>
  </si>
  <si>
    <t>42.3%a (2018)</t>
  </si>
  <si>
    <t>97.9% (2018)</t>
  </si>
  <si>
    <t>88.8%a (2017)</t>
  </si>
  <si>
    <t>96.4% (2018)</t>
  </si>
  <si>
    <t>53.4% (2017)</t>
  </si>
  <si>
    <t>99.5% (2014)</t>
  </si>
  <si>
    <t>51.6%a (2018)</t>
  </si>
  <si>
    <t>3% (2017)</t>
  </si>
  <si>
    <t>98.5%a (2014)</t>
  </si>
  <si>
    <t>96.7%a (2018)</t>
  </si>
  <si>
    <t>75.4%a (2018)</t>
  </si>
  <si>
    <t>96.1%a (2014)</t>
  </si>
  <si>
    <t>98.9%a (2018)</t>
  </si>
  <si>
    <t>74.6%a (2014)</t>
  </si>
  <si>
    <t>89.3%a (2014)</t>
  </si>
  <si>
    <t>89.5%a (2018)</t>
  </si>
  <si>
    <t>22.4%a (2014)</t>
  </si>
  <si>
    <t>28.7%a (2018)</t>
  </si>
  <si>
    <t>72.4%a (2014)</t>
  </si>
  <si>
    <t>79.6%a (2018)</t>
  </si>
  <si>
    <t>98.8% (2014)</t>
  </si>
  <si>
    <t>99.1%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</si>
</sst>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9"/>
      <color theme="1"/>
      <name val="Calibri"/>
      <family val="2"/>
      <scheme val="minor"/>
    </font>
    <font>
      <sz val="8"/>
      <color theme="1"/>
      <name val="Calibri"/>
      <family val="2"/>
      <scheme val="minor"/>
    </font>
    <font>
      <sz val="9"/>
      <color theme="1"/>
      <name val="Calibri"/>
      <family val="2"/>
      <scheme val="minor"/>
    </font>
    <font>
      <sz val="9"/>
      <color rgb="FF000000"/>
      <name val="Calibri"/>
      <family val="2"/>
      <scheme val="minor"/>
    </font>
    <font>
      <b/>
      <sz val="9"/>
      <color rgb="FF000000"/>
      <name val="Calibri"/>
      <family val="2"/>
      <scheme val="minor"/>
    </font>
    <font>
      <b/>
      <sz val="8"/>
      <color theme="1"/>
      <name val="Calibri"/>
      <family val="2"/>
      <scheme val="minor"/>
    </font>
    <font>
      <sz val="8"/>
      <color rgb="FF000000"/>
      <name val="Calibri"/>
      <family val="2"/>
      <scheme val="minor"/>
    </font>
    <font>
      <sz val="10"/>
      <color theme="1"/>
      <name val="Calibri"/>
      <family val="2"/>
      <scheme val="minor"/>
    </font>
    <font>
      <vertAlign val="superscript"/>
      <sz val="9"/>
      <color rgb="FF000000"/>
      <name val="Calibri"/>
      <family val="2"/>
      <scheme val="minor"/>
    </font>
    <font>
      <vertAlign val="superscript"/>
      <sz val="10"/>
      <color theme="1"/>
      <name val="Calibri"/>
      <family val="2"/>
      <scheme val="minor"/>
    </font>
    <font>
      <vertAlign val="superscript"/>
      <sz val="11"/>
      <color theme="1"/>
      <name val="Calibri"/>
      <family val="2"/>
      <scheme val="minor"/>
    </font>
    <font>
      <b/>
      <vertAlign val="superscript"/>
      <sz val="9"/>
      <color rgb="FF000000"/>
      <name val="Calibri"/>
      <family val="2"/>
      <scheme val="minor"/>
    </font>
  </fonts>
  <fills count="5">
    <fill>
      <patternFill patternType="none"/>
    </fill>
    <fill>
      <patternFill patternType="gray125"/>
    </fill>
    <fill>
      <patternFill patternType="solid">
        <fgColor rgb="FFFFC7CE"/>
        <bgColor indexed="64"/>
      </patternFill>
    </fill>
    <fill>
      <patternFill patternType="solid">
        <fgColor rgb="FFC6E0B4"/>
        <bgColor indexed="64"/>
      </patternFill>
    </fill>
    <fill>
      <patternFill patternType="solid">
        <fgColor rgb="FFFFE699"/>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thick">
        <color indexed="64"/>
      </top>
      <bottom/>
      <diagonal/>
    </border>
    <border>
      <left/>
      <right/>
      <top/>
      <bottom style="medium">
        <color indexed="64"/>
      </bottom>
      <diagonal/>
    </border>
    <border>
      <left/>
      <right/>
      <top/>
      <bottom style="thick">
        <color indexed="64"/>
      </bottom>
      <diagonal/>
    </border>
    <border>
      <left/>
      <right/>
      <top style="thick">
        <color indexed="64"/>
      </top>
      <bottom style="medium">
        <color indexed="64"/>
      </bottom>
      <diagonal/>
    </border>
    <border>
      <left style="medium">
        <color indexed="64"/>
      </left>
      <right/>
      <top style="thick">
        <color indexed="64"/>
      </top>
      <bottom style="medium">
        <color indexed="64"/>
      </bottom>
      <diagonal/>
    </border>
  </borders>
  <cellStyleXfs count="1">
    <xf numFmtId="0" fontId="0" fillId="0" borderId="0"/>
  </cellStyleXfs>
  <cellXfs count="66">
    <xf numFmtId="0" fontId="0" fillId="0" borderId="0" xfId="0"/>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2" fillId="0" borderId="0" xfId="0" applyFont="1" applyAlignment="1">
      <alignment vertical="center"/>
    </xf>
    <xf numFmtId="0" fontId="4" fillId="0" borderId="0" xfId="0" applyFont="1" applyFill="1" applyBorder="1" applyAlignment="1">
      <alignment horizontal="center" vertical="center" wrapText="1"/>
    </xf>
    <xf numFmtId="0" fontId="5" fillId="0" borderId="5"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0" fillId="0" borderId="5" xfId="0" applyBorder="1"/>
    <xf numFmtId="0" fontId="4" fillId="0" borderId="8"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2" fillId="0" borderId="8" xfId="0" applyFont="1" applyFill="1" applyBorder="1" applyAlignment="1">
      <alignment horizontal="center" vertical="center" wrapText="1"/>
    </xf>
    <xf numFmtId="0" fontId="4" fillId="0" borderId="9" xfId="0" applyFont="1" applyBorder="1" applyAlignment="1">
      <alignment vertical="center" wrapText="1"/>
    </xf>
    <xf numFmtId="0" fontId="4" fillId="0" borderId="9" xfId="0" applyFont="1" applyBorder="1" applyAlignment="1">
      <alignment horizontal="center" vertical="center" wrapText="1"/>
    </xf>
    <xf numFmtId="0" fontId="4" fillId="0" borderId="9" xfId="0" applyFont="1" applyBorder="1" applyAlignment="1">
      <alignment horizontal="right" vertical="center" wrapText="1"/>
    </xf>
    <xf numFmtId="0" fontId="4" fillId="0" borderId="0" xfId="0" applyFont="1" applyAlignment="1">
      <alignment vertical="center" wrapText="1"/>
    </xf>
    <xf numFmtId="0" fontId="4" fillId="0" borderId="0" xfId="0" applyFont="1" applyAlignment="1">
      <alignment horizontal="center" vertical="center" wrapText="1"/>
    </xf>
    <xf numFmtId="9" fontId="4" fillId="0" borderId="0" xfId="0" applyNumberFormat="1" applyFont="1" applyAlignment="1">
      <alignment horizontal="right" vertical="center" wrapText="1"/>
    </xf>
    <xf numFmtId="0" fontId="4" fillId="0" borderId="0" xfId="0" applyFont="1" applyAlignment="1">
      <alignment horizontal="right" vertical="center" wrapText="1"/>
    </xf>
    <xf numFmtId="10" fontId="4" fillId="0" borderId="0" xfId="0" applyNumberFormat="1" applyFont="1" applyAlignment="1">
      <alignment horizontal="right" vertical="center" wrapText="1"/>
    </xf>
    <xf numFmtId="0" fontId="3" fillId="0" borderId="0" xfId="0" applyFont="1" applyAlignment="1">
      <alignment vertical="center" wrapText="1"/>
    </xf>
    <xf numFmtId="0" fontId="4" fillId="0" borderId="10" xfId="0" applyFont="1" applyBorder="1" applyAlignment="1">
      <alignment vertical="center" wrapText="1"/>
    </xf>
    <xf numFmtId="0" fontId="4" fillId="0" borderId="10" xfId="0" applyFont="1" applyBorder="1" applyAlignment="1">
      <alignment horizontal="center" vertical="center" wrapText="1"/>
    </xf>
    <xf numFmtId="9" fontId="4" fillId="0" borderId="10" xfId="0" applyNumberFormat="1" applyFont="1" applyBorder="1" applyAlignment="1">
      <alignment horizontal="right" vertical="center" wrapText="1"/>
    </xf>
    <xf numFmtId="9" fontId="4" fillId="0" borderId="9" xfId="0" applyNumberFormat="1" applyFont="1" applyBorder="1" applyAlignment="1">
      <alignment horizontal="right" vertical="center" wrapText="1"/>
    </xf>
    <xf numFmtId="10" fontId="4" fillId="0" borderId="10" xfId="0" applyNumberFormat="1" applyFont="1" applyBorder="1" applyAlignment="1">
      <alignment horizontal="right" vertical="center" wrapText="1"/>
    </xf>
    <xf numFmtId="1" fontId="0" fillId="0" borderId="0" xfId="0" applyNumberFormat="1"/>
    <xf numFmtId="9" fontId="4" fillId="0" borderId="9" xfId="0" applyNumberFormat="1" applyFont="1" applyBorder="1" applyAlignment="1">
      <alignment horizontal="center" vertical="center" wrapText="1"/>
    </xf>
    <xf numFmtId="9" fontId="4" fillId="0" borderId="0" xfId="0" applyNumberFormat="1" applyFont="1" applyAlignment="1">
      <alignment horizontal="center" vertical="center" wrapText="1"/>
    </xf>
    <xf numFmtId="10" fontId="4" fillId="0" borderId="0" xfId="0" applyNumberFormat="1" applyFont="1" applyAlignment="1">
      <alignment horizontal="center" vertical="center" wrapText="1"/>
    </xf>
    <xf numFmtId="9" fontId="4" fillId="0" borderId="10" xfId="0" applyNumberFormat="1" applyFont="1" applyBorder="1" applyAlignment="1">
      <alignment horizontal="center" vertical="center" wrapText="1"/>
    </xf>
    <xf numFmtId="1" fontId="0" fillId="0" borderId="5" xfId="0" applyNumberFormat="1" applyBorder="1"/>
    <xf numFmtId="0" fontId="5" fillId="0" borderId="0" xfId="0" applyFont="1" applyAlignment="1">
      <alignment horizontal="center" vertical="center" wrapText="1"/>
    </xf>
    <xf numFmtId="0" fontId="5" fillId="0" borderId="10" xfId="0" applyFont="1" applyBorder="1" applyAlignment="1">
      <alignment horizontal="center" vertical="center" wrapText="1"/>
    </xf>
    <xf numFmtId="0" fontId="4" fillId="0" borderId="0" xfId="0" applyFont="1"/>
    <xf numFmtId="0" fontId="0" fillId="0" borderId="0" xfId="0" applyAlignment="1">
      <alignment vertical="center" wrapText="1"/>
    </xf>
    <xf numFmtId="0" fontId="7" fillId="3" borderId="9"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3" borderId="0" xfId="0" applyFont="1" applyFill="1" applyAlignment="1">
      <alignment horizontal="center" vertical="center" wrapText="1"/>
    </xf>
    <xf numFmtId="0" fontId="7" fillId="2" borderId="0" xfId="0" applyFont="1" applyFill="1" applyAlignment="1">
      <alignment horizontal="center" vertical="center" wrapText="1"/>
    </xf>
    <xf numFmtId="0" fontId="7" fillId="0" borderId="0" xfId="0" applyFont="1" applyAlignment="1">
      <alignment horizontal="center" vertical="center" wrapText="1"/>
    </xf>
    <xf numFmtId="0" fontId="7" fillId="4" borderId="0" xfId="0" applyFont="1" applyFill="1" applyAlignment="1">
      <alignment horizontal="center" vertical="center" wrapText="1"/>
    </xf>
    <xf numFmtId="0" fontId="7" fillId="0" borderId="0" xfId="0" applyFont="1" applyAlignment="1">
      <alignment vertical="center" wrapText="1"/>
    </xf>
    <xf numFmtId="0" fontId="4" fillId="0" borderId="11" xfId="0" applyFont="1" applyBorder="1" applyAlignment="1">
      <alignment vertical="center" wrapText="1"/>
    </xf>
    <xf numFmtId="0" fontId="7" fillId="3" borderId="11"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11" fillId="0" borderId="0" xfId="0" applyFont="1" applyAlignment="1">
      <alignment horizontal="left" vertical="center"/>
    </xf>
    <xf numFmtId="0" fontId="10" fillId="0" borderId="0" xfId="0" applyFont="1"/>
    <xf numFmtId="0" fontId="10" fillId="0" borderId="0" xfId="0" applyFont="1" applyAlignment="1">
      <alignment vertical="center"/>
    </xf>
    <xf numFmtId="0" fontId="8" fillId="0" borderId="0" xfId="0" applyFont="1" applyFill="1"/>
    <xf numFmtId="0" fontId="5" fillId="0" borderId="11" xfId="0" applyFont="1" applyBorder="1" applyAlignment="1">
      <alignment horizontal="center" vertical="center" wrapText="1"/>
    </xf>
    <xf numFmtId="0" fontId="8" fillId="0" borderId="0" xfId="0" applyFont="1"/>
    <xf numFmtId="0" fontId="3" fillId="0" borderId="0" xfId="0" applyFont="1" applyAlignment="1">
      <alignment horizontal="center" vertical="center"/>
    </xf>
    <xf numFmtId="0" fontId="1" fillId="0" borderId="6"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0" borderId="7" xfId="0" applyFont="1" applyBorder="1" applyAlignment="1">
      <alignment horizontal="center" vertic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2" xfId="0" applyFont="1" applyBorder="1" applyAlignment="1">
      <alignment horizontal="center" vertical="center" wrapText="1"/>
    </xf>
  </cellXfs>
  <cellStyles count="1">
    <cellStyle name="Normal" xfId="0" builtinId="0"/>
  </cellStyles>
  <dxfs count="6">
    <dxf>
      <fill>
        <patternFill>
          <bgColor rgb="FFFFC7CE"/>
        </patternFill>
      </fill>
    </dxf>
    <dxf>
      <fill>
        <patternFill>
          <bgColor theme="7" tint="0.59996337778862885"/>
        </patternFill>
      </fill>
    </dxf>
    <dxf>
      <fill>
        <patternFill>
          <bgColor theme="9" tint="0.59996337778862885"/>
        </patternFill>
      </fill>
    </dxf>
    <dxf>
      <fill>
        <patternFill>
          <bgColor rgb="FFFFC7CE"/>
        </patternFill>
      </fill>
    </dxf>
    <dxf>
      <fill>
        <patternFill>
          <bgColor rgb="FFFFC7CE"/>
        </patternFill>
      </fill>
    </dxf>
    <dxf>
      <fill>
        <patternFill>
          <bgColor theme="9" tint="0.59996337778862885"/>
        </patternFill>
      </fill>
    </dxf>
  </dxfs>
  <tableStyles count="0" defaultTableStyle="TableStyleMedium2" defaultPivotStyle="PivotStyleLight16"/>
  <colors>
    <mruColors>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2036B-E204-4ED1-A5BA-00C276AD6E7A}">
  <dimension ref="A1:J70"/>
  <sheetViews>
    <sheetView tabSelected="1" workbookViewId="0"/>
  </sheetViews>
  <sheetFormatPr defaultRowHeight="14.5" x14ac:dyDescent="0.35"/>
  <sheetData>
    <row r="1" spans="1:10" ht="42.5" thickBot="1" x14ac:dyDescent="0.4">
      <c r="A1" s="12" t="s">
        <v>175</v>
      </c>
      <c r="B1" s="13" t="s">
        <v>176</v>
      </c>
      <c r="C1" s="13" t="s">
        <v>177</v>
      </c>
      <c r="D1" s="13" t="s">
        <v>178</v>
      </c>
      <c r="E1" s="13" t="s">
        <v>179</v>
      </c>
      <c r="F1" s="13" t="s">
        <v>180</v>
      </c>
      <c r="G1" s="13" t="s">
        <v>181</v>
      </c>
      <c r="H1" s="13" t="s">
        <v>182</v>
      </c>
      <c r="I1" s="13" t="s">
        <v>183</v>
      </c>
      <c r="J1" s="13" t="s">
        <v>184</v>
      </c>
    </row>
    <row r="2" spans="1:10" ht="15" thickTop="1" x14ac:dyDescent="0.35">
      <c r="A2" s="15" t="s">
        <v>185</v>
      </c>
      <c r="B2" s="39" t="s">
        <v>121</v>
      </c>
      <c r="C2" s="39" t="s">
        <v>121</v>
      </c>
      <c r="D2" s="39" t="s">
        <v>121</v>
      </c>
      <c r="E2" s="39" t="s">
        <v>121</v>
      </c>
      <c r="F2" s="40" t="s">
        <v>113</v>
      </c>
      <c r="G2" s="39" t="s">
        <v>121</v>
      </c>
      <c r="H2" s="39" t="s">
        <v>121</v>
      </c>
      <c r="I2" s="39" t="s">
        <v>121</v>
      </c>
      <c r="J2" s="39" t="s">
        <v>121</v>
      </c>
    </row>
    <row r="3" spans="1:10" ht="25.5" x14ac:dyDescent="0.35">
      <c r="A3" s="18" t="s">
        <v>259</v>
      </c>
      <c r="B3" s="41" t="s">
        <v>121</v>
      </c>
      <c r="C3" s="41" t="s">
        <v>121</v>
      </c>
      <c r="D3" s="41" t="s">
        <v>121</v>
      </c>
      <c r="E3" s="42" t="s">
        <v>113</v>
      </c>
      <c r="F3" s="43"/>
      <c r="G3" s="42" t="s">
        <v>113</v>
      </c>
      <c r="H3" s="41" t="s">
        <v>121</v>
      </c>
      <c r="I3" s="41" t="s">
        <v>121</v>
      </c>
      <c r="J3" s="42" t="s">
        <v>113</v>
      </c>
    </row>
    <row r="4" spans="1:10" x14ac:dyDescent="0.35">
      <c r="A4" s="18" t="s">
        <v>186</v>
      </c>
      <c r="B4" s="41" t="s">
        <v>121</v>
      </c>
      <c r="C4" s="41" t="s">
        <v>121</v>
      </c>
      <c r="D4" s="41" t="s">
        <v>121</v>
      </c>
      <c r="E4" s="42" t="s">
        <v>113</v>
      </c>
      <c r="F4" s="41" t="s">
        <v>121</v>
      </c>
      <c r="G4" s="41" t="s">
        <v>121</v>
      </c>
      <c r="H4" s="41" t="s">
        <v>121</v>
      </c>
      <c r="I4" s="41" t="s">
        <v>121</v>
      </c>
      <c r="J4" s="41" t="s">
        <v>121</v>
      </c>
    </row>
    <row r="5" spans="1:10" x14ac:dyDescent="0.35">
      <c r="A5" s="18" t="s">
        <v>187</v>
      </c>
      <c r="B5" s="41" t="s">
        <v>121</v>
      </c>
      <c r="C5" s="41" t="s">
        <v>121</v>
      </c>
      <c r="D5" s="41" t="s">
        <v>121</v>
      </c>
      <c r="E5" s="41" t="s">
        <v>121</v>
      </c>
      <c r="F5" s="41" t="s">
        <v>121</v>
      </c>
      <c r="G5" s="41" t="s">
        <v>121</v>
      </c>
      <c r="H5" s="41" t="s">
        <v>121</v>
      </c>
      <c r="I5" s="41" t="s">
        <v>121</v>
      </c>
      <c r="J5" s="41" t="s">
        <v>121</v>
      </c>
    </row>
    <row r="6" spans="1:10" x14ac:dyDescent="0.35">
      <c r="A6" s="18" t="s">
        <v>188</v>
      </c>
      <c r="B6" s="42" t="s">
        <v>113</v>
      </c>
      <c r="C6" s="41" t="s">
        <v>121</v>
      </c>
      <c r="D6" s="42" t="s">
        <v>113</v>
      </c>
      <c r="E6" s="41" t="s">
        <v>121</v>
      </c>
      <c r="F6" s="42" t="s">
        <v>113</v>
      </c>
      <c r="G6" s="42" t="s">
        <v>113</v>
      </c>
      <c r="H6" s="41" t="s">
        <v>121</v>
      </c>
      <c r="I6" s="41" t="s">
        <v>121</v>
      </c>
      <c r="J6" s="41" t="s">
        <v>121</v>
      </c>
    </row>
    <row r="7" spans="1:10" x14ac:dyDescent="0.35">
      <c r="A7" s="18" t="s">
        <v>189</v>
      </c>
      <c r="B7" s="41" t="s">
        <v>121</v>
      </c>
      <c r="C7" s="41" t="s">
        <v>121</v>
      </c>
      <c r="D7" s="41" t="s">
        <v>121</v>
      </c>
      <c r="E7" s="41" t="s">
        <v>121</v>
      </c>
      <c r="F7" s="44" t="s">
        <v>221</v>
      </c>
      <c r="G7" s="41" t="s">
        <v>121</v>
      </c>
      <c r="H7" s="41" t="s">
        <v>121</v>
      </c>
      <c r="I7" s="41" t="s">
        <v>121</v>
      </c>
      <c r="J7" s="41" t="s">
        <v>121</v>
      </c>
    </row>
    <row r="8" spans="1:10" x14ac:dyDescent="0.35">
      <c r="A8" s="18" t="s">
        <v>190</v>
      </c>
      <c r="B8" s="41" t="s">
        <v>121</v>
      </c>
      <c r="C8" s="41" t="s">
        <v>121</v>
      </c>
      <c r="D8" s="41" t="s">
        <v>121</v>
      </c>
      <c r="E8" s="42" t="s">
        <v>113</v>
      </c>
      <c r="F8" s="42" t="s">
        <v>113</v>
      </c>
      <c r="G8" s="44" t="s">
        <v>221</v>
      </c>
      <c r="H8" s="41" t="s">
        <v>121</v>
      </c>
      <c r="I8" s="41" t="s">
        <v>121</v>
      </c>
      <c r="J8" s="41" t="s">
        <v>121</v>
      </c>
    </row>
    <row r="9" spans="1:10" ht="24" x14ac:dyDescent="0.35">
      <c r="A9" s="18" t="s">
        <v>191</v>
      </c>
      <c r="B9" s="41" t="s">
        <v>121</v>
      </c>
      <c r="C9" s="42" t="s">
        <v>113</v>
      </c>
      <c r="D9" s="41" t="s">
        <v>121</v>
      </c>
      <c r="E9" s="42" t="s">
        <v>113</v>
      </c>
      <c r="F9" s="42" t="s">
        <v>113</v>
      </c>
      <c r="G9" s="42" t="s">
        <v>113</v>
      </c>
      <c r="H9" s="41" t="s">
        <v>121</v>
      </c>
      <c r="I9" s="41" t="s">
        <v>121</v>
      </c>
      <c r="J9" s="41" t="s">
        <v>121</v>
      </c>
    </row>
    <row r="10" spans="1:10" x14ac:dyDescent="0.35">
      <c r="A10" s="18" t="s">
        <v>192</v>
      </c>
      <c r="B10" s="41" t="s">
        <v>121</v>
      </c>
      <c r="C10" s="41" t="s">
        <v>121</v>
      </c>
      <c r="D10" s="41" t="s">
        <v>121</v>
      </c>
      <c r="E10" s="44" t="s">
        <v>221</v>
      </c>
      <c r="F10" s="42" t="s">
        <v>113</v>
      </c>
      <c r="G10" s="41" t="s">
        <v>121</v>
      </c>
      <c r="H10" s="41" t="s">
        <v>121</v>
      </c>
      <c r="I10" s="41" t="s">
        <v>121</v>
      </c>
      <c r="J10" s="41" t="s">
        <v>121</v>
      </c>
    </row>
    <row r="11" spans="1:10" x14ac:dyDescent="0.35">
      <c r="A11" s="18" t="s">
        <v>262</v>
      </c>
      <c r="B11" s="43"/>
      <c r="C11" s="43"/>
      <c r="D11" s="42" t="s">
        <v>113</v>
      </c>
      <c r="E11" s="43"/>
      <c r="F11" s="43"/>
      <c r="G11" s="43"/>
      <c r="H11" s="42" t="s">
        <v>113</v>
      </c>
      <c r="I11" s="42" t="s">
        <v>113</v>
      </c>
      <c r="J11" s="42" t="s">
        <v>113</v>
      </c>
    </row>
    <row r="12" spans="1:10" ht="24" x14ac:dyDescent="0.35">
      <c r="A12" s="18" t="s">
        <v>193</v>
      </c>
      <c r="B12" s="41" t="s">
        <v>121</v>
      </c>
      <c r="C12" s="41" t="s">
        <v>121</v>
      </c>
      <c r="D12" s="41" t="s">
        <v>121</v>
      </c>
      <c r="E12" s="42" t="s">
        <v>113</v>
      </c>
      <c r="F12" s="42" t="s">
        <v>113</v>
      </c>
      <c r="G12" s="42" t="s">
        <v>113</v>
      </c>
      <c r="H12" s="41" t="s">
        <v>121</v>
      </c>
      <c r="I12" s="41" t="s">
        <v>121</v>
      </c>
      <c r="J12" s="41" t="s">
        <v>121</v>
      </c>
    </row>
    <row r="13" spans="1:10" ht="49.5" x14ac:dyDescent="0.35">
      <c r="A13" s="18" t="s">
        <v>263</v>
      </c>
      <c r="B13" s="43"/>
      <c r="C13" s="43"/>
      <c r="D13" s="42" t="s">
        <v>113</v>
      </c>
      <c r="E13" s="43"/>
      <c r="F13" s="43"/>
      <c r="G13" s="43"/>
      <c r="H13" s="41" t="s">
        <v>121</v>
      </c>
      <c r="I13" s="42" t="s">
        <v>113</v>
      </c>
      <c r="J13" s="42" t="s">
        <v>113</v>
      </c>
    </row>
    <row r="14" spans="1:10" x14ac:dyDescent="0.35">
      <c r="A14" s="18" t="s">
        <v>194</v>
      </c>
      <c r="B14" s="41" t="s">
        <v>121</v>
      </c>
      <c r="C14" s="41" t="s">
        <v>121</v>
      </c>
      <c r="D14" s="41" t="s">
        <v>121</v>
      </c>
      <c r="E14" s="42" t="s">
        <v>113</v>
      </c>
      <c r="F14" s="42" t="s">
        <v>113</v>
      </c>
      <c r="G14" s="44" t="s">
        <v>221</v>
      </c>
      <c r="H14" s="41" t="s">
        <v>121</v>
      </c>
      <c r="I14" s="41" t="s">
        <v>121</v>
      </c>
      <c r="J14" s="41" t="s">
        <v>121</v>
      </c>
    </row>
    <row r="15" spans="1:10" x14ac:dyDescent="0.35">
      <c r="A15" s="18" t="s">
        <v>264</v>
      </c>
      <c r="B15" s="43"/>
      <c r="C15" s="43"/>
      <c r="D15" s="42" t="s">
        <v>113</v>
      </c>
      <c r="E15" s="43"/>
      <c r="F15" s="43"/>
      <c r="G15" s="43"/>
      <c r="H15" s="42" t="s">
        <v>113</v>
      </c>
      <c r="I15" s="42" t="s">
        <v>113</v>
      </c>
      <c r="J15" s="42" t="s">
        <v>113</v>
      </c>
    </row>
    <row r="16" spans="1:10" ht="25.5" x14ac:dyDescent="0.35">
      <c r="A16" s="18" t="s">
        <v>265</v>
      </c>
      <c r="B16" s="43"/>
      <c r="C16" s="43"/>
      <c r="D16" s="42" t="s">
        <v>113</v>
      </c>
      <c r="E16" s="43"/>
      <c r="F16" s="43"/>
      <c r="G16" s="43"/>
      <c r="H16" s="42" t="s">
        <v>113</v>
      </c>
      <c r="I16" s="42" t="s">
        <v>113</v>
      </c>
      <c r="J16" s="42" t="s">
        <v>113</v>
      </c>
    </row>
    <row r="17" spans="1:10" x14ac:dyDescent="0.35">
      <c r="A17" s="18" t="s">
        <v>195</v>
      </c>
      <c r="B17" s="42" t="s">
        <v>113</v>
      </c>
      <c r="C17" s="42" t="s">
        <v>113</v>
      </c>
      <c r="D17" s="42" t="s">
        <v>113</v>
      </c>
      <c r="E17" s="42" t="s">
        <v>113</v>
      </c>
      <c r="F17" s="42" t="s">
        <v>113</v>
      </c>
      <c r="G17" s="42" t="s">
        <v>113</v>
      </c>
      <c r="H17" s="41" t="s">
        <v>121</v>
      </c>
      <c r="I17" s="42" t="s">
        <v>113</v>
      </c>
      <c r="J17" s="41" t="s">
        <v>121</v>
      </c>
    </row>
    <row r="18" spans="1:10" x14ac:dyDescent="0.35">
      <c r="A18" s="18" t="s">
        <v>266</v>
      </c>
      <c r="B18" s="43"/>
      <c r="C18" s="43"/>
      <c r="D18" s="42" t="s">
        <v>113</v>
      </c>
      <c r="E18" s="43"/>
      <c r="F18" s="43"/>
      <c r="G18" s="43"/>
      <c r="H18" s="41" t="s">
        <v>121</v>
      </c>
      <c r="I18" s="42" t="s">
        <v>113</v>
      </c>
      <c r="J18" s="42" t="s">
        <v>113</v>
      </c>
    </row>
    <row r="19" spans="1:10" ht="24" x14ac:dyDescent="0.35">
      <c r="A19" s="18" t="s">
        <v>196</v>
      </c>
      <c r="B19" s="41" t="s">
        <v>121</v>
      </c>
      <c r="C19" s="42" t="s">
        <v>113</v>
      </c>
      <c r="D19" s="41" t="s">
        <v>121</v>
      </c>
      <c r="E19" s="42" t="s">
        <v>113</v>
      </c>
      <c r="F19" s="42" t="s">
        <v>113</v>
      </c>
      <c r="G19" s="42" t="s">
        <v>113</v>
      </c>
      <c r="H19" s="41" t="s">
        <v>121</v>
      </c>
      <c r="I19" s="41" t="s">
        <v>121</v>
      </c>
      <c r="J19" s="41" t="s">
        <v>121</v>
      </c>
    </row>
    <row r="20" spans="1:10" x14ac:dyDescent="0.35">
      <c r="A20" s="18" t="s">
        <v>197</v>
      </c>
      <c r="B20" s="41" t="s">
        <v>121</v>
      </c>
      <c r="C20" s="44" t="s">
        <v>221</v>
      </c>
      <c r="D20" s="41" t="s">
        <v>121</v>
      </c>
      <c r="E20" s="44" t="s">
        <v>221</v>
      </c>
      <c r="F20" s="42" t="s">
        <v>113</v>
      </c>
      <c r="G20" s="44" t="s">
        <v>221</v>
      </c>
      <c r="H20" s="41" t="s">
        <v>121</v>
      </c>
      <c r="I20" s="41" t="s">
        <v>121</v>
      </c>
      <c r="J20" s="41" t="s">
        <v>121</v>
      </c>
    </row>
    <row r="21" spans="1:10" x14ac:dyDescent="0.35">
      <c r="A21" s="18" t="s">
        <v>198</v>
      </c>
      <c r="B21" s="41" t="s">
        <v>121</v>
      </c>
      <c r="C21" s="41" t="s">
        <v>121</v>
      </c>
      <c r="D21" s="41" t="s">
        <v>121</v>
      </c>
      <c r="E21" s="43"/>
      <c r="F21" s="41" t="s">
        <v>121</v>
      </c>
      <c r="G21" s="41" t="s">
        <v>121</v>
      </c>
      <c r="H21" s="41" t="s">
        <v>121</v>
      </c>
      <c r="I21" s="41" t="s">
        <v>121</v>
      </c>
      <c r="J21" s="41" t="s">
        <v>121</v>
      </c>
    </row>
    <row r="22" spans="1:10" ht="36" x14ac:dyDescent="0.35">
      <c r="A22" s="18" t="s">
        <v>267</v>
      </c>
      <c r="B22" s="41" t="s">
        <v>121</v>
      </c>
      <c r="C22" s="41" t="s">
        <v>121</v>
      </c>
      <c r="D22" s="41" t="s">
        <v>121</v>
      </c>
      <c r="E22" s="42" t="s">
        <v>113</v>
      </c>
      <c r="F22" s="42" t="s">
        <v>113</v>
      </c>
      <c r="G22" s="41" t="s">
        <v>121</v>
      </c>
      <c r="H22" s="41" t="s">
        <v>121</v>
      </c>
      <c r="I22" s="41" t="s">
        <v>121</v>
      </c>
      <c r="J22" s="41" t="s">
        <v>121</v>
      </c>
    </row>
    <row r="23" spans="1:10" x14ac:dyDescent="0.35">
      <c r="A23" s="18" t="s">
        <v>199</v>
      </c>
      <c r="B23" s="42" t="s">
        <v>113</v>
      </c>
      <c r="C23" s="42" t="s">
        <v>113</v>
      </c>
      <c r="D23" s="42" t="s">
        <v>113</v>
      </c>
      <c r="E23" s="42" t="s">
        <v>113</v>
      </c>
      <c r="F23" s="42" t="s">
        <v>113</v>
      </c>
      <c r="G23" s="42" t="s">
        <v>113</v>
      </c>
      <c r="H23" s="41" t="s">
        <v>121</v>
      </c>
      <c r="I23" s="41" t="s">
        <v>121</v>
      </c>
      <c r="J23" s="41" t="s">
        <v>121</v>
      </c>
    </row>
    <row r="24" spans="1:10" x14ac:dyDescent="0.35">
      <c r="A24" s="18" t="s">
        <v>200</v>
      </c>
      <c r="B24" s="42" t="s">
        <v>113</v>
      </c>
      <c r="C24" s="44" t="s">
        <v>221</v>
      </c>
      <c r="D24" s="41" t="s">
        <v>121</v>
      </c>
      <c r="E24" s="42" t="s">
        <v>113</v>
      </c>
      <c r="F24" s="42" t="s">
        <v>113</v>
      </c>
      <c r="G24" s="42" t="s">
        <v>113</v>
      </c>
      <c r="H24" s="41" t="s">
        <v>121</v>
      </c>
      <c r="I24" s="41" t="s">
        <v>121</v>
      </c>
      <c r="J24" s="41" t="s">
        <v>121</v>
      </c>
    </row>
    <row r="25" spans="1:10" x14ac:dyDescent="0.35">
      <c r="A25" s="18" t="s">
        <v>201</v>
      </c>
      <c r="B25" s="41" t="s">
        <v>121</v>
      </c>
      <c r="C25" s="41" t="s">
        <v>121</v>
      </c>
      <c r="D25" s="41" t="s">
        <v>121</v>
      </c>
      <c r="E25" s="42" t="s">
        <v>113</v>
      </c>
      <c r="F25" s="41" t="s">
        <v>121</v>
      </c>
      <c r="G25" s="41" t="s">
        <v>121</v>
      </c>
      <c r="H25" s="41" t="s">
        <v>121</v>
      </c>
      <c r="I25" s="41" t="s">
        <v>121</v>
      </c>
      <c r="J25" s="41" t="s">
        <v>121</v>
      </c>
    </row>
    <row r="26" spans="1:10" x14ac:dyDescent="0.35">
      <c r="A26" s="18" t="s">
        <v>202</v>
      </c>
      <c r="B26" s="42" t="s">
        <v>113</v>
      </c>
      <c r="C26" s="41" t="s">
        <v>121</v>
      </c>
      <c r="D26" s="42" t="s">
        <v>113</v>
      </c>
      <c r="E26" s="42" t="s">
        <v>113</v>
      </c>
      <c r="F26" s="42" t="s">
        <v>113</v>
      </c>
      <c r="G26" s="42" t="s">
        <v>113</v>
      </c>
      <c r="H26" s="41" t="s">
        <v>121</v>
      </c>
      <c r="I26" s="41" t="s">
        <v>121</v>
      </c>
      <c r="J26" s="41" t="s">
        <v>121</v>
      </c>
    </row>
    <row r="27" spans="1:10" ht="48" x14ac:dyDescent="0.35">
      <c r="A27" s="18" t="s">
        <v>237</v>
      </c>
      <c r="B27" s="41" t="s">
        <v>121</v>
      </c>
      <c r="C27" s="41" t="s">
        <v>121</v>
      </c>
      <c r="D27" s="41" t="s">
        <v>121</v>
      </c>
      <c r="E27" s="41" t="s">
        <v>121</v>
      </c>
      <c r="F27" s="42" t="s">
        <v>113</v>
      </c>
      <c r="G27" s="41" t="s">
        <v>121</v>
      </c>
      <c r="H27" s="41" t="s">
        <v>121</v>
      </c>
      <c r="I27" s="41" t="s">
        <v>121</v>
      </c>
      <c r="J27" s="41" t="s">
        <v>121</v>
      </c>
    </row>
    <row r="28" spans="1:10" ht="24" x14ac:dyDescent="0.35">
      <c r="A28" s="18" t="s">
        <v>68</v>
      </c>
      <c r="B28" s="42" t="s">
        <v>113</v>
      </c>
      <c r="C28" s="42" t="s">
        <v>113</v>
      </c>
      <c r="D28" s="41" t="s">
        <v>121</v>
      </c>
      <c r="E28" s="42" t="s">
        <v>113</v>
      </c>
      <c r="F28" s="42" t="s">
        <v>113</v>
      </c>
      <c r="G28" s="42" t="s">
        <v>113</v>
      </c>
      <c r="H28" s="41" t="s">
        <v>121</v>
      </c>
      <c r="I28" s="41" t="s">
        <v>121</v>
      </c>
      <c r="J28" s="41" t="s">
        <v>121</v>
      </c>
    </row>
    <row r="29" spans="1:10" x14ac:dyDescent="0.35">
      <c r="A29" s="18" t="s">
        <v>203</v>
      </c>
      <c r="B29" s="41" t="s">
        <v>121</v>
      </c>
      <c r="C29" s="41" t="s">
        <v>121</v>
      </c>
      <c r="D29" s="41" t="s">
        <v>121</v>
      </c>
      <c r="E29" s="41" t="s">
        <v>121</v>
      </c>
      <c r="F29" s="42" t="s">
        <v>221</v>
      </c>
      <c r="G29" s="41" t="s">
        <v>121</v>
      </c>
      <c r="H29" s="41" t="s">
        <v>121</v>
      </c>
      <c r="I29" s="41" t="s">
        <v>121</v>
      </c>
      <c r="J29" s="41" t="s">
        <v>121</v>
      </c>
    </row>
    <row r="30" spans="1:10" x14ac:dyDescent="0.35">
      <c r="A30" s="18" t="s">
        <v>204</v>
      </c>
      <c r="B30" s="41" t="s">
        <v>121</v>
      </c>
      <c r="C30" s="41" t="s">
        <v>121</v>
      </c>
      <c r="D30" s="41" t="s">
        <v>121</v>
      </c>
      <c r="E30" s="42" t="s">
        <v>113</v>
      </c>
      <c r="F30" s="42" t="s">
        <v>113</v>
      </c>
      <c r="G30" s="44" t="s">
        <v>221</v>
      </c>
      <c r="H30" s="41" t="s">
        <v>121</v>
      </c>
      <c r="I30" s="41" t="s">
        <v>121</v>
      </c>
      <c r="J30" s="41" t="s">
        <v>121</v>
      </c>
    </row>
    <row r="31" spans="1:10" ht="24" x14ac:dyDescent="0.35">
      <c r="A31" s="18" t="s">
        <v>205</v>
      </c>
      <c r="B31" s="41" t="s">
        <v>121</v>
      </c>
      <c r="C31" s="41" t="s">
        <v>121</v>
      </c>
      <c r="D31" s="42" t="s">
        <v>113</v>
      </c>
      <c r="E31" s="41" t="s">
        <v>121</v>
      </c>
      <c r="F31" s="42" t="s">
        <v>113</v>
      </c>
      <c r="G31" s="41" t="s">
        <v>121</v>
      </c>
      <c r="H31" s="42" t="s">
        <v>113</v>
      </c>
      <c r="I31" s="42" t="s">
        <v>113</v>
      </c>
      <c r="J31" s="41" t="s">
        <v>121</v>
      </c>
    </row>
    <row r="32" spans="1:10" ht="37.5" x14ac:dyDescent="0.35">
      <c r="A32" s="18" t="s">
        <v>260</v>
      </c>
      <c r="B32" s="41" t="s">
        <v>121</v>
      </c>
      <c r="C32" s="41" t="s">
        <v>121</v>
      </c>
      <c r="D32" s="41" t="s">
        <v>121</v>
      </c>
      <c r="E32" s="42" t="s">
        <v>113</v>
      </c>
      <c r="F32" s="42" t="s">
        <v>113</v>
      </c>
      <c r="G32" s="44" t="s">
        <v>221</v>
      </c>
      <c r="H32" s="41" t="s">
        <v>121</v>
      </c>
      <c r="I32" s="41" t="s">
        <v>121</v>
      </c>
      <c r="J32" s="42" t="s">
        <v>113</v>
      </c>
    </row>
    <row r="33" spans="1:10" x14ac:dyDescent="0.35">
      <c r="A33" s="18" t="s">
        <v>206</v>
      </c>
      <c r="B33" s="42" t="s">
        <v>113</v>
      </c>
      <c r="C33" s="44" t="s">
        <v>221</v>
      </c>
      <c r="D33" s="41" t="s">
        <v>121</v>
      </c>
      <c r="E33" s="44" t="s">
        <v>221</v>
      </c>
      <c r="F33" s="42" t="s">
        <v>113</v>
      </c>
      <c r="G33" s="44" t="s">
        <v>221</v>
      </c>
      <c r="H33" s="41" t="s">
        <v>121</v>
      </c>
      <c r="I33" s="41" t="s">
        <v>121</v>
      </c>
      <c r="J33" s="41" t="s">
        <v>121</v>
      </c>
    </row>
    <row r="34" spans="1:10" x14ac:dyDescent="0.35">
      <c r="A34" s="18" t="s">
        <v>253</v>
      </c>
      <c r="B34" s="42" t="s">
        <v>113</v>
      </c>
      <c r="C34" s="44" t="s">
        <v>221</v>
      </c>
      <c r="D34" s="41" t="s">
        <v>121</v>
      </c>
      <c r="E34" s="42" t="s">
        <v>113</v>
      </c>
      <c r="F34" s="42" t="s">
        <v>113</v>
      </c>
      <c r="G34" s="44" t="s">
        <v>221</v>
      </c>
      <c r="H34" s="41" t="s">
        <v>121</v>
      </c>
      <c r="I34" s="41" t="s">
        <v>121</v>
      </c>
      <c r="J34" s="42" t="s">
        <v>113</v>
      </c>
    </row>
    <row r="35" spans="1:10" x14ac:dyDescent="0.35">
      <c r="A35" s="18" t="s">
        <v>207</v>
      </c>
      <c r="B35" s="41" t="s">
        <v>121</v>
      </c>
      <c r="C35" s="42" t="s">
        <v>221</v>
      </c>
      <c r="D35" s="41" t="s">
        <v>121</v>
      </c>
      <c r="E35" s="42" t="s">
        <v>113</v>
      </c>
      <c r="F35" s="42" t="s">
        <v>113</v>
      </c>
      <c r="G35" s="44" t="s">
        <v>221</v>
      </c>
      <c r="H35" s="41" t="s">
        <v>121</v>
      </c>
      <c r="I35" s="41" t="s">
        <v>121</v>
      </c>
      <c r="J35" s="41" t="s">
        <v>121</v>
      </c>
    </row>
    <row r="36" spans="1:10" x14ac:dyDescent="0.35">
      <c r="A36" s="18" t="s">
        <v>208</v>
      </c>
      <c r="B36" s="41" t="s">
        <v>121</v>
      </c>
      <c r="C36" s="41" t="s">
        <v>121</v>
      </c>
      <c r="D36" s="41" t="s">
        <v>121</v>
      </c>
      <c r="E36" s="42" t="s">
        <v>113</v>
      </c>
      <c r="F36" s="42" t="s">
        <v>113</v>
      </c>
      <c r="G36" s="41" t="s">
        <v>121</v>
      </c>
      <c r="H36" s="41" t="s">
        <v>121</v>
      </c>
      <c r="I36" s="41" t="s">
        <v>121</v>
      </c>
      <c r="J36" s="41" t="s">
        <v>121</v>
      </c>
    </row>
    <row r="37" spans="1:10" ht="25.5" x14ac:dyDescent="0.35">
      <c r="A37" s="18" t="s">
        <v>268</v>
      </c>
      <c r="B37" s="43"/>
      <c r="C37" s="43"/>
      <c r="D37" s="42" t="s">
        <v>113</v>
      </c>
      <c r="E37" s="43"/>
      <c r="F37" s="43"/>
      <c r="G37" s="43"/>
      <c r="H37" s="42" t="s">
        <v>113</v>
      </c>
      <c r="I37" s="42" t="s">
        <v>113</v>
      </c>
      <c r="J37" s="42" t="s">
        <v>113</v>
      </c>
    </row>
    <row r="38" spans="1:10" ht="25.5" x14ac:dyDescent="0.35">
      <c r="A38" s="18" t="s">
        <v>269</v>
      </c>
      <c r="B38" s="43"/>
      <c r="C38" s="43"/>
      <c r="D38" s="42" t="s">
        <v>113</v>
      </c>
      <c r="E38" s="43"/>
      <c r="F38" s="43"/>
      <c r="G38" s="43"/>
      <c r="H38" s="42" t="s">
        <v>113</v>
      </c>
      <c r="I38" s="42" t="s">
        <v>113</v>
      </c>
      <c r="J38" s="42" t="s">
        <v>113</v>
      </c>
    </row>
    <row r="39" spans="1:10" ht="24" x14ac:dyDescent="0.35">
      <c r="A39" s="18" t="s">
        <v>209</v>
      </c>
      <c r="B39" s="41" t="s">
        <v>121</v>
      </c>
      <c r="C39" s="42" t="s">
        <v>113</v>
      </c>
      <c r="D39" s="41" t="s">
        <v>121</v>
      </c>
      <c r="E39" s="42" t="s">
        <v>113</v>
      </c>
      <c r="F39" s="42" t="s">
        <v>113</v>
      </c>
      <c r="G39" s="42" t="s">
        <v>113</v>
      </c>
      <c r="H39" s="41" t="s">
        <v>121</v>
      </c>
      <c r="I39" s="41" t="s">
        <v>121</v>
      </c>
      <c r="J39" s="41" t="s">
        <v>121</v>
      </c>
    </row>
    <row r="40" spans="1:10" x14ac:dyDescent="0.35">
      <c r="A40" s="18" t="s">
        <v>210</v>
      </c>
      <c r="B40" s="41" t="s">
        <v>121</v>
      </c>
      <c r="C40" s="44" t="s">
        <v>221</v>
      </c>
      <c r="D40" s="42" t="s">
        <v>113</v>
      </c>
      <c r="E40" s="44" t="s">
        <v>221</v>
      </c>
      <c r="F40" s="42" t="s">
        <v>113</v>
      </c>
      <c r="G40" s="42" t="s">
        <v>113</v>
      </c>
      <c r="H40" s="41" t="s">
        <v>121</v>
      </c>
      <c r="I40" s="42" t="s">
        <v>113</v>
      </c>
      <c r="J40" s="41" t="s">
        <v>121</v>
      </c>
    </row>
    <row r="41" spans="1:10" ht="36" x14ac:dyDescent="0.35">
      <c r="A41" s="18" t="s">
        <v>211</v>
      </c>
      <c r="B41" s="42" t="s">
        <v>113</v>
      </c>
      <c r="C41" s="42" t="s">
        <v>113</v>
      </c>
      <c r="D41" s="41" t="s">
        <v>121</v>
      </c>
      <c r="E41" s="42" t="s">
        <v>113</v>
      </c>
      <c r="F41" s="42" t="s">
        <v>113</v>
      </c>
      <c r="G41" s="42" t="s">
        <v>113</v>
      </c>
      <c r="H41" s="41" t="s">
        <v>121</v>
      </c>
      <c r="I41" s="42" t="s">
        <v>113</v>
      </c>
      <c r="J41" s="41" t="s">
        <v>121</v>
      </c>
    </row>
    <row r="42" spans="1:10" x14ac:dyDescent="0.35">
      <c r="A42" s="18" t="s">
        <v>233</v>
      </c>
      <c r="B42" s="41" t="s">
        <v>121</v>
      </c>
      <c r="C42" s="41" t="s">
        <v>121</v>
      </c>
      <c r="D42" s="41" t="s">
        <v>121</v>
      </c>
      <c r="E42" s="44" t="s">
        <v>221</v>
      </c>
      <c r="F42" s="44" t="s">
        <v>221</v>
      </c>
      <c r="G42" s="44" t="s">
        <v>221</v>
      </c>
      <c r="H42" s="41" t="s">
        <v>121</v>
      </c>
      <c r="I42" s="41" t="s">
        <v>121</v>
      </c>
      <c r="J42" s="41" t="s">
        <v>121</v>
      </c>
    </row>
    <row r="43" spans="1:10" x14ac:dyDescent="0.35">
      <c r="A43" s="18" t="s">
        <v>67</v>
      </c>
      <c r="B43" s="41" t="s">
        <v>121</v>
      </c>
      <c r="C43" s="42" t="s">
        <v>221</v>
      </c>
      <c r="D43" s="42" t="s">
        <v>113</v>
      </c>
      <c r="E43" s="42" t="s">
        <v>113</v>
      </c>
      <c r="F43" s="42" t="s">
        <v>113</v>
      </c>
      <c r="G43" s="44" t="s">
        <v>221</v>
      </c>
      <c r="H43" s="41" t="s">
        <v>121</v>
      </c>
      <c r="I43" s="42" t="s">
        <v>113</v>
      </c>
      <c r="J43" s="41" t="s">
        <v>121</v>
      </c>
    </row>
    <row r="44" spans="1:10" ht="24" x14ac:dyDescent="0.35">
      <c r="A44" s="18" t="s">
        <v>212</v>
      </c>
      <c r="B44" s="41" t="s">
        <v>121</v>
      </c>
      <c r="C44" s="41" t="s">
        <v>121</v>
      </c>
      <c r="D44" s="41" t="s">
        <v>121</v>
      </c>
      <c r="E44" s="42" t="s">
        <v>113</v>
      </c>
      <c r="F44" s="42" t="s">
        <v>113</v>
      </c>
      <c r="G44" s="41" t="s">
        <v>121</v>
      </c>
      <c r="H44" s="41" t="s">
        <v>121</v>
      </c>
      <c r="I44" s="41" t="s">
        <v>121</v>
      </c>
      <c r="J44" s="41" t="s">
        <v>121</v>
      </c>
    </row>
    <row r="45" spans="1:10" x14ac:dyDescent="0.35">
      <c r="A45" s="18" t="s">
        <v>213</v>
      </c>
      <c r="B45" s="41" t="s">
        <v>121</v>
      </c>
      <c r="C45" s="41" t="s">
        <v>121</v>
      </c>
      <c r="D45" s="41" t="s">
        <v>121</v>
      </c>
      <c r="E45" s="44" t="s">
        <v>221</v>
      </c>
      <c r="F45" s="42" t="s">
        <v>113</v>
      </c>
      <c r="G45" s="41" t="s">
        <v>121</v>
      </c>
      <c r="H45" s="41" t="s">
        <v>121</v>
      </c>
      <c r="I45" s="41" t="s">
        <v>121</v>
      </c>
      <c r="J45" s="41" t="s">
        <v>121</v>
      </c>
    </row>
    <row r="46" spans="1:10" ht="24" x14ac:dyDescent="0.35">
      <c r="A46" s="18" t="s">
        <v>214</v>
      </c>
      <c r="B46" s="42" t="s">
        <v>113</v>
      </c>
      <c r="C46" s="42" t="s">
        <v>113</v>
      </c>
      <c r="D46" s="41" t="s">
        <v>121</v>
      </c>
      <c r="E46" s="42" t="s">
        <v>113</v>
      </c>
      <c r="F46" s="42" t="s">
        <v>113</v>
      </c>
      <c r="G46" s="42" t="s">
        <v>113</v>
      </c>
      <c r="H46" s="41" t="s">
        <v>121</v>
      </c>
      <c r="I46" s="41" t="s">
        <v>121</v>
      </c>
      <c r="J46" s="41" t="s">
        <v>121</v>
      </c>
    </row>
    <row r="47" spans="1:10" ht="24" x14ac:dyDescent="0.35">
      <c r="A47" s="18" t="s">
        <v>215</v>
      </c>
      <c r="B47" s="41" t="s">
        <v>121</v>
      </c>
      <c r="C47" s="41" t="s">
        <v>121</v>
      </c>
      <c r="D47" s="41" t="s">
        <v>121</v>
      </c>
      <c r="E47" s="42" t="s">
        <v>113</v>
      </c>
      <c r="F47" s="42" t="s">
        <v>113</v>
      </c>
      <c r="G47" s="42" t="s">
        <v>113</v>
      </c>
      <c r="H47" s="41" t="s">
        <v>121</v>
      </c>
      <c r="I47" s="41" t="s">
        <v>121</v>
      </c>
      <c r="J47" s="41" t="s">
        <v>121</v>
      </c>
    </row>
    <row r="48" spans="1:10" x14ac:dyDescent="0.35">
      <c r="A48" s="18" t="s">
        <v>216</v>
      </c>
      <c r="B48" s="41" t="s">
        <v>121</v>
      </c>
      <c r="C48" s="41" t="s">
        <v>121</v>
      </c>
      <c r="D48" s="41" t="s">
        <v>121</v>
      </c>
      <c r="E48" s="42" t="s">
        <v>113</v>
      </c>
      <c r="F48" s="44" t="s">
        <v>221</v>
      </c>
      <c r="G48" s="44" t="s">
        <v>221</v>
      </c>
      <c r="H48" s="41" t="s">
        <v>121</v>
      </c>
      <c r="I48" s="41" t="s">
        <v>121</v>
      </c>
      <c r="J48" s="41" t="s">
        <v>121</v>
      </c>
    </row>
    <row r="49" spans="1:10" x14ac:dyDescent="0.35">
      <c r="A49" s="18" t="s">
        <v>270</v>
      </c>
      <c r="B49" s="43"/>
      <c r="C49" s="43"/>
      <c r="D49" s="42" t="s">
        <v>113</v>
      </c>
      <c r="E49" s="43"/>
      <c r="F49" s="43"/>
      <c r="G49" s="43"/>
      <c r="H49" s="42" t="s">
        <v>113</v>
      </c>
      <c r="I49" s="42" t="s">
        <v>113</v>
      </c>
      <c r="J49" s="42" t="s">
        <v>113</v>
      </c>
    </row>
    <row r="50" spans="1:10" ht="25.5" x14ac:dyDescent="0.35">
      <c r="A50" s="18" t="s">
        <v>254</v>
      </c>
      <c r="B50" s="41" t="s">
        <v>121</v>
      </c>
      <c r="C50" s="41" t="s">
        <v>121</v>
      </c>
      <c r="D50" s="41" t="s">
        <v>121</v>
      </c>
      <c r="E50" s="41" t="s">
        <v>121</v>
      </c>
      <c r="F50" s="42" t="s">
        <v>113</v>
      </c>
      <c r="G50" s="41" t="s">
        <v>121</v>
      </c>
      <c r="H50" s="41" t="s">
        <v>121</v>
      </c>
      <c r="I50" s="41" t="s">
        <v>121</v>
      </c>
      <c r="J50" s="42" t="s">
        <v>113</v>
      </c>
    </row>
    <row r="51" spans="1:10" x14ac:dyDescent="0.35">
      <c r="A51" s="18" t="s">
        <v>217</v>
      </c>
      <c r="B51" s="43"/>
      <c r="C51" s="43"/>
      <c r="D51" s="42" t="s">
        <v>113</v>
      </c>
      <c r="E51" s="43"/>
      <c r="F51" s="43"/>
      <c r="G51" s="43"/>
      <c r="H51" s="41" t="s">
        <v>121</v>
      </c>
      <c r="I51" s="42" t="s">
        <v>113</v>
      </c>
      <c r="J51" s="41" t="s">
        <v>121</v>
      </c>
    </row>
    <row r="52" spans="1:10" x14ac:dyDescent="0.35">
      <c r="A52" s="18" t="s">
        <v>218</v>
      </c>
      <c r="B52" s="41" t="s">
        <v>121</v>
      </c>
      <c r="C52" s="44" t="s">
        <v>221</v>
      </c>
      <c r="D52" s="41" t="s">
        <v>121</v>
      </c>
      <c r="E52" s="41" t="s">
        <v>121</v>
      </c>
      <c r="F52" s="42" t="s">
        <v>113</v>
      </c>
      <c r="G52" s="42" t="s">
        <v>113</v>
      </c>
      <c r="H52" s="41" t="s">
        <v>121</v>
      </c>
      <c r="I52" s="41" t="s">
        <v>121</v>
      </c>
      <c r="J52" s="41" t="s">
        <v>121</v>
      </c>
    </row>
    <row r="53" spans="1:10" x14ac:dyDescent="0.35">
      <c r="A53" s="18" t="s">
        <v>219</v>
      </c>
      <c r="B53" s="42" t="s">
        <v>113</v>
      </c>
      <c r="C53" s="41" t="s">
        <v>121</v>
      </c>
      <c r="D53" s="41" t="s">
        <v>121</v>
      </c>
      <c r="E53" s="42" t="s">
        <v>113</v>
      </c>
      <c r="F53" s="41" t="s">
        <v>121</v>
      </c>
      <c r="G53" s="41" t="s">
        <v>121</v>
      </c>
      <c r="H53" s="41" t="s">
        <v>121</v>
      </c>
      <c r="I53" s="41" t="s">
        <v>121</v>
      </c>
      <c r="J53" s="41" t="s">
        <v>121</v>
      </c>
    </row>
    <row r="54" spans="1:10" ht="24" x14ac:dyDescent="0.35">
      <c r="A54" s="18" t="s">
        <v>220</v>
      </c>
      <c r="B54" s="41" t="s">
        <v>121</v>
      </c>
      <c r="C54" s="41" t="s">
        <v>121</v>
      </c>
      <c r="D54" s="41" t="s">
        <v>121</v>
      </c>
      <c r="E54" s="41" t="s">
        <v>121</v>
      </c>
      <c r="F54" s="42" t="s">
        <v>113</v>
      </c>
      <c r="G54" s="41" t="s">
        <v>121</v>
      </c>
      <c r="H54" s="41" t="s">
        <v>121</v>
      </c>
      <c r="I54" s="41" t="s">
        <v>121</v>
      </c>
      <c r="J54" s="41" t="s">
        <v>121</v>
      </c>
    </row>
    <row r="55" spans="1:10" x14ac:dyDescent="0.35">
      <c r="A55" s="18" t="s">
        <v>61</v>
      </c>
      <c r="B55" s="41" t="s">
        <v>121</v>
      </c>
      <c r="C55" s="41" t="s">
        <v>121</v>
      </c>
      <c r="D55" s="41" t="s">
        <v>121</v>
      </c>
      <c r="E55" s="44" t="s">
        <v>221</v>
      </c>
      <c r="F55" s="42" t="s">
        <v>113</v>
      </c>
      <c r="G55" s="41" t="s">
        <v>121</v>
      </c>
      <c r="H55" s="41" t="s">
        <v>121</v>
      </c>
      <c r="I55" s="41" t="s">
        <v>121</v>
      </c>
      <c r="J55" s="41" t="s">
        <v>121</v>
      </c>
    </row>
    <row r="56" spans="1:10" x14ac:dyDescent="0.35">
      <c r="A56" s="18" t="s">
        <v>222</v>
      </c>
      <c r="B56" s="41" t="s">
        <v>121</v>
      </c>
      <c r="C56" s="44" t="s">
        <v>221</v>
      </c>
      <c r="D56" s="41" t="s">
        <v>121</v>
      </c>
      <c r="E56" s="44" t="s">
        <v>221</v>
      </c>
      <c r="F56" s="42" t="s">
        <v>113</v>
      </c>
      <c r="G56" s="44" t="s">
        <v>221</v>
      </c>
      <c r="H56" s="41" t="s">
        <v>121</v>
      </c>
      <c r="I56" s="41" t="s">
        <v>121</v>
      </c>
      <c r="J56" s="41" t="s">
        <v>121</v>
      </c>
    </row>
    <row r="57" spans="1:10" ht="25.5" x14ac:dyDescent="0.35">
      <c r="A57" s="18" t="s">
        <v>271</v>
      </c>
      <c r="B57" s="43"/>
      <c r="C57" s="43"/>
      <c r="D57" s="42" t="s">
        <v>113</v>
      </c>
      <c r="E57" s="43"/>
      <c r="F57" s="43"/>
      <c r="G57" s="43"/>
      <c r="H57" s="42" t="s">
        <v>113</v>
      </c>
      <c r="I57" s="42" t="s">
        <v>113</v>
      </c>
      <c r="J57" s="42" t="s">
        <v>113</v>
      </c>
    </row>
    <row r="58" spans="1:10" x14ac:dyDescent="0.35">
      <c r="A58" s="18" t="s">
        <v>272</v>
      </c>
      <c r="B58" s="43"/>
      <c r="C58" s="43"/>
      <c r="D58" s="42" t="s">
        <v>113</v>
      </c>
      <c r="E58" s="43"/>
      <c r="F58" s="43"/>
      <c r="G58" s="38"/>
      <c r="H58" s="41" t="s">
        <v>121</v>
      </c>
      <c r="I58" s="42" t="s">
        <v>113</v>
      </c>
      <c r="J58" s="42" t="s">
        <v>113</v>
      </c>
    </row>
    <row r="59" spans="1:10" ht="73.5" x14ac:dyDescent="0.35">
      <c r="A59" s="18" t="s">
        <v>273</v>
      </c>
      <c r="B59" s="45"/>
      <c r="C59" s="43"/>
      <c r="D59" s="42" t="s">
        <v>113</v>
      </c>
      <c r="E59" s="43"/>
      <c r="F59" s="43"/>
      <c r="G59" s="43"/>
      <c r="H59" s="42" t="s">
        <v>113</v>
      </c>
      <c r="I59" s="42" t="s">
        <v>113</v>
      </c>
      <c r="J59" s="42" t="s">
        <v>113</v>
      </c>
    </row>
    <row r="60" spans="1:10" ht="36" x14ac:dyDescent="0.35">
      <c r="A60" s="18" t="s">
        <v>226</v>
      </c>
      <c r="B60" s="41" t="s">
        <v>121</v>
      </c>
      <c r="C60" s="42" t="s">
        <v>113</v>
      </c>
      <c r="D60" s="41" t="s">
        <v>121</v>
      </c>
      <c r="E60" s="42" t="s">
        <v>113</v>
      </c>
      <c r="F60" s="42" t="s">
        <v>113</v>
      </c>
      <c r="G60" s="42" t="s">
        <v>113</v>
      </c>
      <c r="H60" s="41" t="s">
        <v>121</v>
      </c>
      <c r="I60" s="41" t="s">
        <v>121</v>
      </c>
      <c r="J60" s="41" t="s">
        <v>121</v>
      </c>
    </row>
    <row r="61" spans="1:10" ht="27" x14ac:dyDescent="0.35">
      <c r="A61" s="18" t="s">
        <v>274</v>
      </c>
      <c r="B61" s="43"/>
      <c r="C61" s="43"/>
      <c r="D61" s="42" t="s">
        <v>113</v>
      </c>
      <c r="E61" s="43"/>
      <c r="F61" s="43"/>
      <c r="G61" s="43"/>
      <c r="H61" s="41" t="s">
        <v>121</v>
      </c>
      <c r="I61" s="42" t="s">
        <v>113</v>
      </c>
      <c r="J61" s="42" t="s">
        <v>113</v>
      </c>
    </row>
    <row r="62" spans="1:10" x14ac:dyDescent="0.35">
      <c r="A62" s="18" t="s">
        <v>223</v>
      </c>
      <c r="B62" s="41" t="s">
        <v>121</v>
      </c>
      <c r="C62" s="41" t="s">
        <v>121</v>
      </c>
      <c r="D62" s="42" t="s">
        <v>113</v>
      </c>
      <c r="E62" s="42" t="s">
        <v>113</v>
      </c>
      <c r="F62" s="42" t="s">
        <v>113</v>
      </c>
      <c r="G62" s="41" t="s">
        <v>121</v>
      </c>
      <c r="H62" s="41" t="s">
        <v>121</v>
      </c>
      <c r="I62" s="42" t="s">
        <v>113</v>
      </c>
      <c r="J62" s="41" t="s">
        <v>121</v>
      </c>
    </row>
    <row r="63" spans="1:10" ht="15" thickBot="1" x14ac:dyDescent="0.4">
      <c r="A63" s="46" t="s">
        <v>255</v>
      </c>
      <c r="B63" s="47" t="s">
        <v>121</v>
      </c>
      <c r="C63" s="47" t="s">
        <v>121</v>
      </c>
      <c r="D63" s="47" t="s">
        <v>121</v>
      </c>
      <c r="E63" s="47" t="s">
        <v>121</v>
      </c>
      <c r="F63" s="47" t="s">
        <v>121</v>
      </c>
      <c r="G63" s="47" t="s">
        <v>121</v>
      </c>
      <c r="H63" s="47" t="s">
        <v>121</v>
      </c>
      <c r="I63" s="47" t="s">
        <v>121</v>
      </c>
      <c r="J63" s="48" t="s">
        <v>113</v>
      </c>
    </row>
    <row r="64" spans="1:10" ht="15" thickTop="1" x14ac:dyDescent="0.35">
      <c r="A64" s="14" t="s">
        <v>121</v>
      </c>
      <c r="B64">
        <f t="shared" ref="B64:J64" si="0">COUNTIF(B2:B63, "Yes")+COUNTIF(B2:B63, "Yes ")</f>
        <v>38</v>
      </c>
      <c r="C64">
        <f t="shared" si="0"/>
        <v>31</v>
      </c>
      <c r="D64">
        <f t="shared" si="0"/>
        <v>41</v>
      </c>
      <c r="E64">
        <f t="shared" si="0"/>
        <v>11</v>
      </c>
      <c r="F64">
        <f t="shared" si="0"/>
        <v>6</v>
      </c>
      <c r="G64">
        <f t="shared" si="0"/>
        <v>20</v>
      </c>
      <c r="H64">
        <f t="shared" si="0"/>
        <v>53</v>
      </c>
      <c r="I64">
        <f t="shared" si="0"/>
        <v>43</v>
      </c>
      <c r="J64">
        <f t="shared" si="0"/>
        <v>45</v>
      </c>
    </row>
    <row r="65" spans="1:10" x14ac:dyDescent="0.35">
      <c r="A65" s="14" t="s">
        <v>113</v>
      </c>
      <c r="B65">
        <f t="shared" ref="B65:J65" si="1">COUNTIF(B2:B63, "No")+COUNTIF(B2:B63, "No ")</f>
        <v>11</v>
      </c>
      <c r="C65">
        <f t="shared" si="1"/>
        <v>9</v>
      </c>
      <c r="D65">
        <f t="shared" si="1"/>
        <v>21</v>
      </c>
      <c r="E65">
        <f t="shared" si="1"/>
        <v>29</v>
      </c>
      <c r="F65">
        <f t="shared" si="1"/>
        <v>38</v>
      </c>
      <c r="G65">
        <f t="shared" si="1"/>
        <v>17</v>
      </c>
      <c r="H65">
        <f t="shared" si="1"/>
        <v>9</v>
      </c>
      <c r="I65">
        <f t="shared" si="1"/>
        <v>19</v>
      </c>
      <c r="J65">
        <f t="shared" si="1"/>
        <v>17</v>
      </c>
    </row>
    <row r="66" spans="1:10" x14ac:dyDescent="0.35">
      <c r="A66" s="14" t="s">
        <v>224</v>
      </c>
      <c r="B66">
        <f t="shared" ref="B66:J66" si="2">COUNTIF(B2:B63, "Plan")+COUNTIF(B2:B63, "Plan ")</f>
        <v>0</v>
      </c>
      <c r="C66">
        <f t="shared" si="2"/>
        <v>9</v>
      </c>
      <c r="D66">
        <f t="shared" si="2"/>
        <v>0</v>
      </c>
      <c r="E66">
        <f t="shared" si="2"/>
        <v>8</v>
      </c>
      <c r="F66">
        <f t="shared" si="2"/>
        <v>4</v>
      </c>
      <c r="G66">
        <f t="shared" si="2"/>
        <v>12</v>
      </c>
      <c r="H66">
        <f t="shared" si="2"/>
        <v>0</v>
      </c>
      <c r="I66">
        <f t="shared" si="2"/>
        <v>0</v>
      </c>
      <c r="J66">
        <f t="shared" si="2"/>
        <v>0</v>
      </c>
    </row>
    <row r="67" spans="1:10" x14ac:dyDescent="0.35">
      <c r="A67" s="14" t="s">
        <v>69</v>
      </c>
      <c r="B67">
        <f t="shared" ref="B67:J67" si="3">COUNTIF(B2:B63, "")+ COUNTIF(B2:B63, " ")</f>
        <v>13</v>
      </c>
      <c r="C67">
        <f t="shared" si="3"/>
        <v>13</v>
      </c>
      <c r="D67">
        <f t="shared" si="3"/>
        <v>0</v>
      </c>
      <c r="E67">
        <f t="shared" si="3"/>
        <v>14</v>
      </c>
      <c r="F67">
        <f t="shared" si="3"/>
        <v>14</v>
      </c>
      <c r="G67">
        <f t="shared" si="3"/>
        <v>13</v>
      </c>
      <c r="H67">
        <f t="shared" si="3"/>
        <v>0</v>
      </c>
      <c r="I67">
        <f t="shared" si="3"/>
        <v>0</v>
      </c>
      <c r="J67">
        <f t="shared" si="3"/>
        <v>0</v>
      </c>
    </row>
    <row r="68" spans="1:10" ht="21" x14ac:dyDescent="0.35">
      <c r="A68" s="14" t="s">
        <v>225</v>
      </c>
      <c r="B68">
        <f>B64+B65+B66</f>
        <v>49</v>
      </c>
      <c r="C68">
        <f t="shared" ref="C68:J68" si="4">C64+C65+C66</f>
        <v>49</v>
      </c>
      <c r="D68">
        <f t="shared" si="4"/>
        <v>62</v>
      </c>
      <c r="E68">
        <f t="shared" si="4"/>
        <v>48</v>
      </c>
      <c r="F68">
        <f t="shared" si="4"/>
        <v>48</v>
      </c>
      <c r="G68">
        <f t="shared" si="4"/>
        <v>49</v>
      </c>
      <c r="H68">
        <f t="shared" si="4"/>
        <v>62</v>
      </c>
      <c r="I68">
        <f t="shared" si="4"/>
        <v>62</v>
      </c>
      <c r="J68">
        <f t="shared" si="4"/>
        <v>62</v>
      </c>
    </row>
    <row r="70" spans="1:10" ht="16.5" x14ac:dyDescent="0.35">
      <c r="A70" s="49" t="s">
        <v>275</v>
      </c>
    </row>
  </sheetData>
  <sortState xmlns:xlrd2="http://schemas.microsoft.com/office/spreadsheetml/2017/richdata2" ref="A2:J63">
    <sortCondition ref="A2"/>
  </sortState>
  <conditionalFormatting sqref="B1:J1 B64:J1048576">
    <cfRule type="containsText" dxfId="5" priority="5" operator="containsText" text="Yes">
      <formula>NOT(ISERROR(SEARCH("Yes",B1)))</formula>
    </cfRule>
    <cfRule type="containsText" dxfId="4" priority="6" operator="containsText" text="No">
      <formula>NOT(ISERROR(SEARCH("No",B1)))</formula>
    </cfRule>
    <cfRule type="cellIs" dxfId="3" priority="7" operator="equal">
      <formula>"No"</formula>
    </cfRule>
  </conditionalFormatting>
  <conditionalFormatting sqref="B2:J63">
    <cfRule type="containsText" dxfId="2" priority="1" operator="containsText" text="Yes">
      <formula>NOT(ISERROR(SEARCH("Yes",B2)))</formula>
    </cfRule>
    <cfRule type="containsText" dxfId="1" priority="2" operator="containsText" text="Plan">
      <formula>NOT(ISERROR(SEARCH("Plan",B2)))</formula>
    </cfRule>
    <cfRule type="containsText" dxfId="0" priority="3" operator="containsText" text="N0">
      <formula>NOT(ISERROR(SEARCH("N0",B2)))</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5"/>
  <sheetViews>
    <sheetView workbookViewId="0"/>
  </sheetViews>
  <sheetFormatPr defaultRowHeight="14.5" x14ac:dyDescent="0.35"/>
  <sheetData>
    <row r="1" spans="1:8" ht="15" thickBot="1" x14ac:dyDescent="0.4">
      <c r="A1" s="1" t="s">
        <v>71</v>
      </c>
      <c r="B1" s="56" t="s">
        <v>0</v>
      </c>
      <c r="C1" s="57"/>
      <c r="D1" s="58"/>
      <c r="E1" s="56" t="s">
        <v>1</v>
      </c>
      <c r="F1" s="58"/>
      <c r="G1" s="56" t="s">
        <v>2</v>
      </c>
      <c r="H1" s="58"/>
    </row>
    <row r="2" spans="1:8" ht="15" thickBot="1" x14ac:dyDescent="0.4">
      <c r="A2" s="2"/>
      <c r="B2" s="3" t="s">
        <v>3</v>
      </c>
      <c r="C2" s="3" t="s">
        <v>4</v>
      </c>
      <c r="D2" s="3" t="s">
        <v>5</v>
      </c>
      <c r="E2" s="3" t="s">
        <v>6</v>
      </c>
      <c r="F2" s="3" t="s">
        <v>5</v>
      </c>
      <c r="G2" s="3" t="s">
        <v>6</v>
      </c>
      <c r="H2" s="3" t="s">
        <v>5</v>
      </c>
    </row>
    <row r="3" spans="1:8" ht="24.5" thickTop="1" x14ac:dyDescent="0.35">
      <c r="A3" s="15" t="s">
        <v>7</v>
      </c>
      <c r="B3" s="16" t="s">
        <v>325</v>
      </c>
      <c r="C3" s="16" t="s">
        <v>326</v>
      </c>
      <c r="D3" s="27">
        <v>0.8</v>
      </c>
      <c r="E3" s="16" t="s">
        <v>8</v>
      </c>
      <c r="F3" s="17" t="s">
        <v>9</v>
      </c>
      <c r="G3" s="16" t="s">
        <v>10</v>
      </c>
      <c r="H3" s="17" t="s">
        <v>9</v>
      </c>
    </row>
    <row r="4" spans="1:8" ht="25.5" x14ac:dyDescent="0.35">
      <c r="A4" s="18" t="s">
        <v>234</v>
      </c>
      <c r="B4" s="19" t="s">
        <v>227</v>
      </c>
      <c r="C4" s="19" t="s">
        <v>10</v>
      </c>
      <c r="D4" s="20">
        <v>0.95</v>
      </c>
      <c r="E4" s="19" t="s">
        <v>10</v>
      </c>
      <c r="F4" s="20">
        <v>0.91</v>
      </c>
      <c r="G4" s="19" t="s">
        <v>10</v>
      </c>
      <c r="H4" s="20">
        <v>1</v>
      </c>
    </row>
    <row r="5" spans="1:8" ht="24" x14ac:dyDescent="0.35">
      <c r="A5" s="18" t="s">
        <v>11</v>
      </c>
      <c r="B5" s="19" t="s">
        <v>327</v>
      </c>
      <c r="C5" s="19" t="s">
        <v>328</v>
      </c>
      <c r="D5" s="20">
        <v>1</v>
      </c>
      <c r="E5" s="19" t="s">
        <v>288</v>
      </c>
      <c r="F5" s="20">
        <v>1</v>
      </c>
      <c r="G5" s="19" t="s">
        <v>12</v>
      </c>
      <c r="H5" s="20">
        <v>1</v>
      </c>
    </row>
    <row r="6" spans="1:8" ht="24" x14ac:dyDescent="0.35">
      <c r="A6" s="18" t="s">
        <v>13</v>
      </c>
      <c r="B6" s="19" t="s">
        <v>329</v>
      </c>
      <c r="C6" s="19" t="s">
        <v>330</v>
      </c>
      <c r="D6" s="20">
        <v>0.99</v>
      </c>
      <c r="E6" s="19" t="s">
        <v>14</v>
      </c>
      <c r="F6" s="20">
        <v>0.99</v>
      </c>
      <c r="G6" s="19" t="s">
        <v>10</v>
      </c>
      <c r="H6" s="20">
        <v>0.99</v>
      </c>
    </row>
    <row r="7" spans="1:8" ht="24" x14ac:dyDescent="0.35">
      <c r="A7" s="18" t="s">
        <v>15</v>
      </c>
      <c r="B7" s="19" t="s">
        <v>16</v>
      </c>
      <c r="C7" s="19" t="s">
        <v>14</v>
      </c>
      <c r="D7" s="21" t="s">
        <v>9</v>
      </c>
      <c r="E7" s="19" t="s">
        <v>17</v>
      </c>
      <c r="F7" s="21" t="s">
        <v>9</v>
      </c>
      <c r="G7" s="19" t="s">
        <v>10</v>
      </c>
      <c r="H7" s="21" t="s">
        <v>9</v>
      </c>
    </row>
    <row r="8" spans="1:8" ht="24" x14ac:dyDescent="0.35">
      <c r="A8" s="18" t="s">
        <v>18</v>
      </c>
      <c r="B8" s="19" t="s">
        <v>331</v>
      </c>
      <c r="C8" s="19" t="s">
        <v>332</v>
      </c>
      <c r="D8" s="20">
        <v>1</v>
      </c>
      <c r="E8" s="19" t="s">
        <v>289</v>
      </c>
      <c r="F8" s="20">
        <v>1</v>
      </c>
      <c r="G8" s="19" t="s">
        <v>10</v>
      </c>
      <c r="H8" s="20">
        <v>1</v>
      </c>
    </row>
    <row r="9" spans="1:8" ht="24" x14ac:dyDescent="0.35">
      <c r="A9" s="18" t="s">
        <v>19</v>
      </c>
      <c r="B9" s="19" t="s">
        <v>333</v>
      </c>
      <c r="C9" s="19" t="s">
        <v>334</v>
      </c>
      <c r="D9" s="20">
        <v>0.95</v>
      </c>
      <c r="E9" s="19" t="s">
        <v>290</v>
      </c>
      <c r="F9" s="20">
        <v>0.97</v>
      </c>
      <c r="G9" s="19" t="s">
        <v>20</v>
      </c>
      <c r="H9" s="20">
        <v>0.99</v>
      </c>
    </row>
    <row r="10" spans="1:8" ht="24" x14ac:dyDescent="0.35">
      <c r="A10" s="18" t="s">
        <v>21</v>
      </c>
      <c r="B10" s="19" t="s">
        <v>16</v>
      </c>
      <c r="C10" s="19" t="s">
        <v>14</v>
      </c>
      <c r="D10" s="20">
        <v>1</v>
      </c>
      <c r="E10" s="19" t="s">
        <v>14</v>
      </c>
      <c r="F10" s="20">
        <v>1</v>
      </c>
      <c r="G10" s="19" t="s">
        <v>10</v>
      </c>
      <c r="H10" s="21" t="s">
        <v>9</v>
      </c>
    </row>
    <row r="11" spans="1:8" ht="24" x14ac:dyDescent="0.35">
      <c r="A11" s="18" t="s">
        <v>22</v>
      </c>
      <c r="B11" s="19" t="s">
        <v>335</v>
      </c>
      <c r="C11" s="19" t="s">
        <v>336</v>
      </c>
      <c r="D11" s="20">
        <v>0.9</v>
      </c>
      <c r="E11" s="19" t="s">
        <v>23</v>
      </c>
      <c r="F11" s="20">
        <v>0.9</v>
      </c>
      <c r="G11" s="19" t="s">
        <v>10</v>
      </c>
      <c r="H11" s="20">
        <v>0.9</v>
      </c>
    </row>
    <row r="12" spans="1:8" ht="24" x14ac:dyDescent="0.35">
      <c r="A12" s="18" t="s">
        <v>24</v>
      </c>
      <c r="B12" s="19" t="s">
        <v>337</v>
      </c>
      <c r="C12" s="19" t="s">
        <v>80</v>
      </c>
      <c r="D12" s="20">
        <v>1</v>
      </c>
      <c r="E12" s="19" t="s">
        <v>75</v>
      </c>
      <c r="F12" s="20">
        <v>1</v>
      </c>
      <c r="G12" s="19" t="s">
        <v>10</v>
      </c>
      <c r="H12" s="20">
        <v>1</v>
      </c>
    </row>
    <row r="13" spans="1:8" ht="24" x14ac:dyDescent="0.35">
      <c r="A13" s="18" t="s">
        <v>25</v>
      </c>
      <c r="B13" s="19" t="s">
        <v>338</v>
      </c>
      <c r="C13" s="19" t="s">
        <v>313</v>
      </c>
      <c r="D13" s="20">
        <v>0.85</v>
      </c>
      <c r="E13" s="19" t="s">
        <v>10</v>
      </c>
      <c r="F13" s="20">
        <v>0.85</v>
      </c>
      <c r="G13" s="19" t="s">
        <v>10</v>
      </c>
      <c r="H13" s="20">
        <v>0.95</v>
      </c>
    </row>
    <row r="14" spans="1:8" ht="24" x14ac:dyDescent="0.35">
      <c r="A14" s="18" t="s">
        <v>26</v>
      </c>
      <c r="B14" s="19" t="s">
        <v>16</v>
      </c>
      <c r="C14" s="19" t="s">
        <v>14</v>
      </c>
      <c r="D14" s="21" t="s">
        <v>9</v>
      </c>
      <c r="E14" s="19" t="s">
        <v>27</v>
      </c>
      <c r="F14" s="21" t="s">
        <v>9</v>
      </c>
      <c r="G14" s="19" t="s">
        <v>10</v>
      </c>
      <c r="H14" s="21" t="s">
        <v>9</v>
      </c>
    </row>
    <row r="15" spans="1:8" ht="24" x14ac:dyDescent="0.35">
      <c r="A15" s="23" t="s">
        <v>28</v>
      </c>
      <c r="B15" s="19" t="s">
        <v>339</v>
      </c>
      <c r="C15" s="19" t="s">
        <v>340</v>
      </c>
      <c r="D15" s="21" t="s">
        <v>9</v>
      </c>
      <c r="E15" s="19" t="s">
        <v>10</v>
      </c>
      <c r="F15" s="21" t="s">
        <v>9</v>
      </c>
      <c r="G15" s="19" t="s">
        <v>10</v>
      </c>
      <c r="H15" s="21" t="s">
        <v>9</v>
      </c>
    </row>
    <row r="16" spans="1:8" ht="24" x14ac:dyDescent="0.35">
      <c r="A16" s="18" t="s">
        <v>235</v>
      </c>
      <c r="B16" s="19" t="s">
        <v>341</v>
      </c>
      <c r="C16" s="19" t="s">
        <v>29</v>
      </c>
      <c r="D16" s="20">
        <v>1</v>
      </c>
      <c r="E16" s="19" t="s">
        <v>291</v>
      </c>
      <c r="F16" s="20">
        <v>1</v>
      </c>
      <c r="G16" s="19" t="s">
        <v>10</v>
      </c>
      <c r="H16" s="20">
        <v>0.75</v>
      </c>
    </row>
    <row r="17" spans="1:8" ht="24" x14ac:dyDescent="0.35">
      <c r="A17" s="18" t="s">
        <v>79</v>
      </c>
      <c r="B17" s="19" t="s">
        <v>342</v>
      </c>
      <c r="C17" s="19" t="s">
        <v>292</v>
      </c>
      <c r="D17" s="20">
        <v>0.9</v>
      </c>
      <c r="E17" s="19" t="s">
        <v>293</v>
      </c>
      <c r="F17" s="20">
        <v>0.95</v>
      </c>
      <c r="G17" s="19" t="s">
        <v>10</v>
      </c>
      <c r="H17" s="21" t="s">
        <v>9</v>
      </c>
    </row>
    <row r="18" spans="1:8" ht="36" x14ac:dyDescent="0.35">
      <c r="A18" s="18" t="s">
        <v>236</v>
      </c>
      <c r="B18" s="19" t="s">
        <v>343</v>
      </c>
      <c r="C18" s="19" t="s">
        <v>344</v>
      </c>
      <c r="D18" s="20">
        <v>0.99</v>
      </c>
      <c r="E18" s="19" t="s">
        <v>30</v>
      </c>
      <c r="F18" s="20">
        <v>1</v>
      </c>
      <c r="G18" s="19" t="s">
        <v>10</v>
      </c>
      <c r="H18" s="20">
        <v>1</v>
      </c>
    </row>
    <row r="19" spans="1:8" ht="24" x14ac:dyDescent="0.35">
      <c r="A19" s="18" t="s">
        <v>31</v>
      </c>
      <c r="B19" s="19" t="s">
        <v>16</v>
      </c>
      <c r="C19" s="19" t="s">
        <v>32</v>
      </c>
      <c r="D19" s="21" t="s">
        <v>9</v>
      </c>
      <c r="E19" s="19" t="s">
        <v>14</v>
      </c>
      <c r="F19" s="21" t="s">
        <v>9</v>
      </c>
      <c r="G19" s="19" t="s">
        <v>14</v>
      </c>
      <c r="H19" s="21" t="s">
        <v>9</v>
      </c>
    </row>
    <row r="20" spans="1:8" ht="24" x14ac:dyDescent="0.35">
      <c r="A20" s="18" t="s">
        <v>33</v>
      </c>
      <c r="B20" s="19" t="s">
        <v>339</v>
      </c>
      <c r="C20" s="19" t="s">
        <v>14</v>
      </c>
      <c r="D20" s="20">
        <v>1</v>
      </c>
      <c r="E20" s="19" t="s">
        <v>34</v>
      </c>
      <c r="F20" s="20">
        <v>1</v>
      </c>
      <c r="G20" s="19" t="s">
        <v>14</v>
      </c>
      <c r="H20" s="20">
        <v>1</v>
      </c>
    </row>
    <row r="21" spans="1:8" ht="24" x14ac:dyDescent="0.35">
      <c r="A21" s="18" t="s">
        <v>35</v>
      </c>
      <c r="B21" s="19" t="s">
        <v>345</v>
      </c>
      <c r="C21" s="19" t="s">
        <v>315</v>
      </c>
      <c r="D21" s="20">
        <v>1</v>
      </c>
      <c r="E21" s="19" t="s">
        <v>294</v>
      </c>
      <c r="F21" s="20">
        <v>1</v>
      </c>
      <c r="G21" s="19" t="s">
        <v>10</v>
      </c>
      <c r="H21" s="20">
        <v>1</v>
      </c>
    </row>
    <row r="22" spans="1:8" ht="24" x14ac:dyDescent="0.35">
      <c r="A22" s="18" t="s">
        <v>36</v>
      </c>
      <c r="B22" s="19" t="s">
        <v>346</v>
      </c>
      <c r="C22" s="19" t="s">
        <v>37</v>
      </c>
      <c r="D22" s="21" t="s">
        <v>9</v>
      </c>
      <c r="E22" s="19" t="s">
        <v>37</v>
      </c>
      <c r="F22" s="21" t="s">
        <v>9</v>
      </c>
      <c r="G22" s="19" t="s">
        <v>10</v>
      </c>
      <c r="H22" s="21" t="s">
        <v>9</v>
      </c>
    </row>
    <row r="23" spans="1:8" ht="48" x14ac:dyDescent="0.35">
      <c r="A23" s="23" t="s">
        <v>237</v>
      </c>
      <c r="B23" s="19" t="s">
        <v>325</v>
      </c>
      <c r="C23" s="19" t="s">
        <v>347</v>
      </c>
      <c r="D23" s="20">
        <v>0.7</v>
      </c>
      <c r="E23" s="19" t="s">
        <v>38</v>
      </c>
      <c r="F23" s="20">
        <v>0.8</v>
      </c>
      <c r="G23" s="19" t="s">
        <v>10</v>
      </c>
      <c r="H23" s="20">
        <v>0.7</v>
      </c>
    </row>
    <row r="24" spans="1:8" ht="24" x14ac:dyDescent="0.35">
      <c r="A24" s="23" t="s">
        <v>68</v>
      </c>
      <c r="B24" s="19" t="s">
        <v>16</v>
      </c>
      <c r="C24" s="19" t="s">
        <v>14</v>
      </c>
      <c r="D24" s="20">
        <v>1</v>
      </c>
      <c r="E24" s="19" t="s">
        <v>14</v>
      </c>
      <c r="F24" s="20">
        <v>1</v>
      </c>
      <c r="G24" s="19" t="s">
        <v>14</v>
      </c>
      <c r="H24" s="20">
        <v>1</v>
      </c>
    </row>
    <row r="25" spans="1:8" ht="24" x14ac:dyDescent="0.35">
      <c r="A25" s="18" t="s">
        <v>39</v>
      </c>
      <c r="B25" s="19" t="s">
        <v>16</v>
      </c>
      <c r="C25" s="19" t="s">
        <v>14</v>
      </c>
      <c r="D25" s="20" t="s">
        <v>9</v>
      </c>
      <c r="E25" s="19" t="s">
        <v>10</v>
      </c>
      <c r="F25" s="22" t="s">
        <v>9</v>
      </c>
      <c r="G25" s="19" t="s">
        <v>10</v>
      </c>
      <c r="H25" s="22" t="s">
        <v>9</v>
      </c>
    </row>
    <row r="26" spans="1:8" ht="24" x14ac:dyDescent="0.35">
      <c r="A26" s="18" t="s">
        <v>40</v>
      </c>
      <c r="B26" s="19" t="s">
        <v>16</v>
      </c>
      <c r="C26" s="19" t="s">
        <v>14</v>
      </c>
      <c r="D26" s="20">
        <v>1</v>
      </c>
      <c r="E26" s="19" t="s">
        <v>295</v>
      </c>
      <c r="F26" s="20">
        <v>1</v>
      </c>
      <c r="G26" s="19" t="s">
        <v>10</v>
      </c>
      <c r="H26" s="20">
        <v>1</v>
      </c>
    </row>
    <row r="27" spans="1:8" ht="24" x14ac:dyDescent="0.35">
      <c r="A27" s="18" t="s">
        <v>41</v>
      </c>
      <c r="B27" s="19" t="s">
        <v>10</v>
      </c>
      <c r="C27" s="19" t="s">
        <v>10</v>
      </c>
      <c r="D27" s="21" t="s">
        <v>9</v>
      </c>
      <c r="E27" s="19" t="s">
        <v>42</v>
      </c>
      <c r="F27" s="21" t="s">
        <v>9</v>
      </c>
      <c r="G27" s="19" t="s">
        <v>10</v>
      </c>
      <c r="H27" s="21" t="s">
        <v>9</v>
      </c>
    </row>
    <row r="28" spans="1:8" ht="37.5" x14ac:dyDescent="0.35">
      <c r="A28" s="18" t="s">
        <v>246</v>
      </c>
      <c r="B28" s="19" t="s">
        <v>10</v>
      </c>
      <c r="C28" s="19" t="s">
        <v>10</v>
      </c>
      <c r="D28" s="20">
        <v>0.95</v>
      </c>
      <c r="E28" s="19" t="s">
        <v>296</v>
      </c>
      <c r="F28" s="20">
        <v>0.95</v>
      </c>
      <c r="G28" s="19" t="s">
        <v>10</v>
      </c>
      <c r="H28" s="20">
        <v>0.9</v>
      </c>
    </row>
    <row r="29" spans="1:8" ht="24" x14ac:dyDescent="0.35">
      <c r="A29" s="18" t="s">
        <v>43</v>
      </c>
      <c r="B29" s="19" t="s">
        <v>348</v>
      </c>
      <c r="C29" s="19" t="s">
        <v>14</v>
      </c>
      <c r="D29" s="20">
        <v>1</v>
      </c>
      <c r="E29" s="19" t="s">
        <v>297</v>
      </c>
      <c r="F29" s="20">
        <v>1</v>
      </c>
      <c r="G29" s="19" t="s">
        <v>14</v>
      </c>
      <c r="H29" s="20">
        <v>1</v>
      </c>
    </row>
    <row r="30" spans="1:8" ht="24" x14ac:dyDescent="0.35">
      <c r="A30" s="18" t="s">
        <v>238</v>
      </c>
      <c r="B30" s="19" t="s">
        <v>65</v>
      </c>
      <c r="C30" s="19" t="s">
        <v>10</v>
      </c>
      <c r="D30" s="20">
        <v>0.95</v>
      </c>
      <c r="E30" s="19" t="s">
        <v>298</v>
      </c>
      <c r="F30" s="20">
        <v>0.95</v>
      </c>
      <c r="G30" s="19" t="s">
        <v>10</v>
      </c>
      <c r="H30" s="21" t="s">
        <v>9</v>
      </c>
    </row>
    <row r="31" spans="1:8" ht="24" x14ac:dyDescent="0.35">
      <c r="A31" s="18" t="s">
        <v>44</v>
      </c>
      <c r="B31" s="19" t="s">
        <v>314</v>
      </c>
      <c r="C31" s="19" t="s">
        <v>349</v>
      </c>
      <c r="D31" s="20">
        <v>1</v>
      </c>
      <c r="E31" s="19" t="s">
        <v>239</v>
      </c>
      <c r="F31" s="20">
        <v>1</v>
      </c>
      <c r="G31" s="19" t="s">
        <v>10</v>
      </c>
      <c r="H31" s="21" t="s">
        <v>9</v>
      </c>
    </row>
    <row r="32" spans="1:8" ht="24" x14ac:dyDescent="0.35">
      <c r="A32" s="18" t="s">
        <v>45</v>
      </c>
      <c r="B32" s="19" t="s">
        <v>10</v>
      </c>
      <c r="C32" s="19" t="s">
        <v>350</v>
      </c>
      <c r="D32" s="20">
        <v>0.99</v>
      </c>
      <c r="E32" s="19" t="s">
        <v>299</v>
      </c>
      <c r="F32" s="20">
        <v>0.9</v>
      </c>
      <c r="G32" s="19" t="s">
        <v>300</v>
      </c>
      <c r="H32" s="20">
        <v>0.8</v>
      </c>
    </row>
    <row r="33" spans="1:8" ht="24" x14ac:dyDescent="0.35">
      <c r="A33" s="18" t="s">
        <v>46</v>
      </c>
      <c r="B33" s="19" t="s">
        <v>351</v>
      </c>
      <c r="C33" s="19" t="s">
        <v>352</v>
      </c>
      <c r="D33" s="20">
        <v>0.9</v>
      </c>
      <c r="E33" s="19" t="s">
        <v>14</v>
      </c>
      <c r="F33" s="20">
        <v>0.99</v>
      </c>
      <c r="G33" s="19" t="s">
        <v>10</v>
      </c>
      <c r="H33" s="20">
        <v>0.99</v>
      </c>
    </row>
    <row r="34" spans="1:8" ht="24" x14ac:dyDescent="0.35">
      <c r="A34" s="18" t="s">
        <v>47</v>
      </c>
      <c r="B34" s="19" t="s">
        <v>16</v>
      </c>
      <c r="C34" s="19" t="s">
        <v>14</v>
      </c>
      <c r="D34" s="21" t="s">
        <v>9</v>
      </c>
      <c r="E34" s="19" t="s">
        <v>10</v>
      </c>
      <c r="F34" s="21" t="s">
        <v>9</v>
      </c>
      <c r="G34" s="19" t="s">
        <v>10</v>
      </c>
      <c r="H34" s="21" t="s">
        <v>9</v>
      </c>
    </row>
    <row r="35" spans="1:8" ht="36" x14ac:dyDescent="0.35">
      <c r="A35" s="18" t="s">
        <v>48</v>
      </c>
      <c r="B35" s="19" t="s">
        <v>353</v>
      </c>
      <c r="C35" s="19" t="s">
        <v>354</v>
      </c>
      <c r="D35" s="20">
        <v>1</v>
      </c>
      <c r="E35" s="19" t="s">
        <v>10</v>
      </c>
      <c r="F35" s="21" t="s">
        <v>9</v>
      </c>
      <c r="G35" s="19" t="s">
        <v>10</v>
      </c>
      <c r="H35" s="21" t="s">
        <v>9</v>
      </c>
    </row>
    <row r="36" spans="1:8" ht="24" x14ac:dyDescent="0.35">
      <c r="A36" s="18" t="s">
        <v>240</v>
      </c>
      <c r="B36" s="19" t="s">
        <v>10</v>
      </c>
      <c r="C36" s="19" t="s">
        <v>355</v>
      </c>
      <c r="D36" s="20">
        <v>1</v>
      </c>
      <c r="E36" s="19" t="s">
        <v>301</v>
      </c>
      <c r="F36" s="20">
        <v>1</v>
      </c>
      <c r="G36" s="19" t="s">
        <v>10</v>
      </c>
      <c r="H36" s="20">
        <v>1</v>
      </c>
    </row>
    <row r="37" spans="1:8" x14ac:dyDescent="0.35">
      <c r="A37" s="18" t="s">
        <v>67</v>
      </c>
      <c r="B37" s="19" t="s">
        <v>10</v>
      </c>
      <c r="C37" s="19" t="s">
        <v>10</v>
      </c>
      <c r="D37" s="21" t="s">
        <v>9</v>
      </c>
      <c r="E37" s="19" t="s">
        <v>10</v>
      </c>
      <c r="F37" s="21" t="s">
        <v>9</v>
      </c>
      <c r="G37" s="19" t="s">
        <v>10</v>
      </c>
      <c r="H37" s="21" t="s">
        <v>9</v>
      </c>
    </row>
    <row r="38" spans="1:8" ht="24" x14ac:dyDescent="0.35">
      <c r="A38" s="18" t="s">
        <v>212</v>
      </c>
      <c r="B38" s="19" t="s">
        <v>356</v>
      </c>
      <c r="C38" s="19" t="s">
        <v>357</v>
      </c>
      <c r="D38" s="20">
        <v>0.9</v>
      </c>
      <c r="E38" s="19" t="s">
        <v>302</v>
      </c>
      <c r="F38" s="20">
        <v>0.9</v>
      </c>
      <c r="G38" s="19" t="s">
        <v>51</v>
      </c>
      <c r="H38" s="20">
        <v>0.7</v>
      </c>
    </row>
    <row r="39" spans="1:8" ht="24" x14ac:dyDescent="0.35">
      <c r="A39" s="18" t="s">
        <v>49</v>
      </c>
      <c r="B39" s="19" t="s">
        <v>358</v>
      </c>
      <c r="C39" s="19" t="s">
        <v>359</v>
      </c>
      <c r="D39" s="20">
        <v>0.99</v>
      </c>
      <c r="E39" s="19" t="s">
        <v>50</v>
      </c>
      <c r="F39" s="22">
        <v>0.995</v>
      </c>
      <c r="G39" s="19" t="s">
        <v>303</v>
      </c>
      <c r="H39" s="22">
        <v>0.995</v>
      </c>
    </row>
    <row r="40" spans="1:8" ht="24" x14ac:dyDescent="0.35">
      <c r="A40" s="18" t="s">
        <v>52</v>
      </c>
      <c r="B40" s="19" t="s">
        <v>16</v>
      </c>
      <c r="C40" s="19" t="s">
        <v>14</v>
      </c>
      <c r="D40" s="20">
        <v>1</v>
      </c>
      <c r="E40" s="19" t="s">
        <v>16</v>
      </c>
      <c r="F40" s="20">
        <v>1</v>
      </c>
      <c r="G40" s="19" t="s">
        <v>14</v>
      </c>
      <c r="H40" s="20">
        <v>1</v>
      </c>
    </row>
    <row r="41" spans="1:8" ht="24" x14ac:dyDescent="0.35">
      <c r="A41" s="18" t="s">
        <v>53</v>
      </c>
      <c r="B41" s="19" t="s">
        <v>16</v>
      </c>
      <c r="C41" s="19" t="s">
        <v>14</v>
      </c>
      <c r="D41" s="21" t="s">
        <v>9</v>
      </c>
      <c r="E41" s="19" t="s">
        <v>14</v>
      </c>
      <c r="F41" s="21" t="s">
        <v>9</v>
      </c>
      <c r="G41" s="19" t="s">
        <v>10</v>
      </c>
      <c r="H41" s="21" t="s">
        <v>9</v>
      </c>
    </row>
    <row r="42" spans="1:8" ht="24" x14ac:dyDescent="0.35">
      <c r="A42" s="18" t="s">
        <v>54</v>
      </c>
      <c r="B42" s="19" t="s">
        <v>360</v>
      </c>
      <c r="C42" s="19" t="s">
        <v>361</v>
      </c>
      <c r="D42" s="20">
        <v>0.9</v>
      </c>
      <c r="E42" s="19" t="s">
        <v>304</v>
      </c>
      <c r="F42" s="20">
        <v>0.9</v>
      </c>
      <c r="G42" s="19" t="s">
        <v>10</v>
      </c>
      <c r="H42" s="20">
        <v>0.95</v>
      </c>
    </row>
    <row r="43" spans="1:8" ht="25.5" x14ac:dyDescent="0.35">
      <c r="A43" s="18" t="s">
        <v>241</v>
      </c>
      <c r="B43" s="19" t="s">
        <v>66</v>
      </c>
      <c r="C43" s="19" t="s">
        <v>10</v>
      </c>
      <c r="D43" s="20">
        <v>0.85</v>
      </c>
      <c r="E43" s="19" t="s">
        <v>305</v>
      </c>
      <c r="F43" s="20">
        <v>0.9</v>
      </c>
      <c r="G43" s="19" t="s">
        <v>10</v>
      </c>
      <c r="H43" s="20">
        <v>0.6</v>
      </c>
    </row>
    <row r="44" spans="1:8" ht="24" x14ac:dyDescent="0.35">
      <c r="A44" s="18" t="s">
        <v>55</v>
      </c>
      <c r="B44" s="19" t="s">
        <v>362</v>
      </c>
      <c r="C44" s="19" t="s">
        <v>363</v>
      </c>
      <c r="D44" s="21" t="s">
        <v>9</v>
      </c>
      <c r="E44" s="19" t="s">
        <v>306</v>
      </c>
      <c r="F44" s="21" t="s">
        <v>9</v>
      </c>
      <c r="G44" s="19" t="s">
        <v>10</v>
      </c>
      <c r="H44" s="21" t="s">
        <v>9</v>
      </c>
    </row>
    <row r="45" spans="1:8" ht="24" x14ac:dyDescent="0.35">
      <c r="A45" s="18" t="s">
        <v>56</v>
      </c>
      <c r="B45" s="19" t="s">
        <v>16</v>
      </c>
      <c r="C45" s="19" t="s">
        <v>14</v>
      </c>
      <c r="D45" s="20">
        <v>0.97</v>
      </c>
      <c r="E45" s="19" t="s">
        <v>57</v>
      </c>
      <c r="F45" s="20">
        <v>0.98</v>
      </c>
      <c r="G45" s="19" t="s">
        <v>10</v>
      </c>
      <c r="H45" s="21" t="s">
        <v>9</v>
      </c>
    </row>
    <row r="46" spans="1:8" ht="24" x14ac:dyDescent="0.35">
      <c r="A46" s="18" t="s">
        <v>58</v>
      </c>
      <c r="B46" s="19" t="s">
        <v>314</v>
      </c>
      <c r="C46" s="19" t="s">
        <v>364</v>
      </c>
      <c r="D46" s="20">
        <v>1</v>
      </c>
      <c r="E46" s="19" t="s">
        <v>307</v>
      </c>
      <c r="F46" s="20">
        <v>1</v>
      </c>
      <c r="G46" s="19" t="s">
        <v>10</v>
      </c>
      <c r="H46" s="20">
        <v>1</v>
      </c>
    </row>
    <row r="47" spans="1:8" ht="24" x14ac:dyDescent="0.35">
      <c r="A47" s="18" t="s">
        <v>220</v>
      </c>
      <c r="B47" s="19" t="s">
        <v>316</v>
      </c>
      <c r="C47" s="19" t="s">
        <v>365</v>
      </c>
      <c r="D47" s="20">
        <v>1</v>
      </c>
      <c r="E47" s="19" t="s">
        <v>60</v>
      </c>
      <c r="F47" s="20">
        <v>1</v>
      </c>
      <c r="G47" s="19" t="s">
        <v>10</v>
      </c>
      <c r="H47" s="20">
        <v>1</v>
      </c>
    </row>
    <row r="48" spans="1:8" ht="24" x14ac:dyDescent="0.35">
      <c r="A48" s="18" t="s">
        <v>61</v>
      </c>
      <c r="B48" s="19" t="s">
        <v>366</v>
      </c>
      <c r="C48" s="19" t="s">
        <v>367</v>
      </c>
      <c r="D48" s="20">
        <v>0.95</v>
      </c>
      <c r="E48" s="19" t="s">
        <v>308</v>
      </c>
      <c r="F48" s="20">
        <v>0.97</v>
      </c>
      <c r="G48" s="19" t="s">
        <v>10</v>
      </c>
      <c r="H48" s="20">
        <v>0.84</v>
      </c>
    </row>
    <row r="49" spans="1:8" ht="24" x14ac:dyDescent="0.35">
      <c r="A49" s="18" t="s">
        <v>62</v>
      </c>
      <c r="B49" s="19" t="s">
        <v>63</v>
      </c>
      <c r="C49" s="19" t="s">
        <v>368</v>
      </c>
      <c r="D49" s="20">
        <v>1</v>
      </c>
      <c r="E49" s="19" t="s">
        <v>309</v>
      </c>
      <c r="F49" s="20">
        <v>1</v>
      </c>
      <c r="G49" s="19" t="s">
        <v>14</v>
      </c>
      <c r="H49" s="20">
        <v>1</v>
      </c>
    </row>
    <row r="50" spans="1:8" ht="36" x14ac:dyDescent="0.35">
      <c r="A50" s="18" t="s">
        <v>226</v>
      </c>
      <c r="B50" s="19" t="s">
        <v>16</v>
      </c>
      <c r="C50" s="19" t="s">
        <v>14</v>
      </c>
      <c r="D50" s="20">
        <v>0.99</v>
      </c>
      <c r="E50" s="19" t="s">
        <v>14</v>
      </c>
      <c r="F50" s="20">
        <v>0.99</v>
      </c>
      <c r="G50" s="19" t="s">
        <v>10</v>
      </c>
      <c r="H50" s="20">
        <v>0.99</v>
      </c>
    </row>
    <row r="51" spans="1:8" ht="24" x14ac:dyDescent="0.35">
      <c r="A51" s="18" t="s">
        <v>64</v>
      </c>
      <c r="B51" s="19" t="s">
        <v>369</v>
      </c>
      <c r="C51" s="19" t="s">
        <v>370</v>
      </c>
      <c r="D51" s="21" t="s">
        <v>9</v>
      </c>
      <c r="E51" s="19" t="s">
        <v>310</v>
      </c>
      <c r="F51" s="21" t="s">
        <v>9</v>
      </c>
      <c r="G51" s="19" t="s">
        <v>311</v>
      </c>
      <c r="H51" s="21" t="s">
        <v>9</v>
      </c>
    </row>
    <row r="52" spans="1:8" ht="24.5" thickBot="1" x14ac:dyDescent="0.4">
      <c r="A52" s="24" t="s">
        <v>242</v>
      </c>
      <c r="B52" s="25" t="s">
        <v>10</v>
      </c>
      <c r="C52" s="25" t="s">
        <v>10</v>
      </c>
      <c r="D52" s="26">
        <v>0.97</v>
      </c>
      <c r="E52" s="25" t="s">
        <v>312</v>
      </c>
      <c r="F52" s="28">
        <v>0.98499999999999999</v>
      </c>
      <c r="G52" s="25" t="s">
        <v>10</v>
      </c>
      <c r="H52" s="26">
        <v>0.75</v>
      </c>
    </row>
    <row r="53" spans="1:8" x14ac:dyDescent="0.35">
      <c r="A53" s="4" t="s">
        <v>69</v>
      </c>
      <c r="B53">
        <f>COUNTIF(B3:B52,"NR")+COUNTIF(B3:B52,"NR ")</f>
        <v>6</v>
      </c>
      <c r="C53">
        <f t="shared" ref="C53:G53" si="0">COUNTIF(C3:C52,"NR")+COUNTIF(C3:C52,"NR ")</f>
        <v>7</v>
      </c>
      <c r="D53" s="29">
        <f>COUNTIF(D3:D52,"NTS")+ COUNTIF(D3:D52,"NTS ")</f>
        <v>12</v>
      </c>
      <c r="E53">
        <f t="shared" si="0"/>
        <v>7</v>
      </c>
      <c r="F53">
        <f>COUNTIF(F3:F52,"NTS")+COUNTIF(F3:F52,"NTS ")</f>
        <v>14</v>
      </c>
      <c r="G53">
        <f t="shared" si="0"/>
        <v>38</v>
      </c>
      <c r="H53">
        <f>COUNTIF(H3:H52,"NTS")+COUNTIF(H3:H52,"NTS ")</f>
        <v>19</v>
      </c>
    </row>
    <row r="54" spans="1:8" x14ac:dyDescent="0.35">
      <c r="A54" s="4" t="s">
        <v>70</v>
      </c>
      <c r="B54" s="5">
        <f>50-B53</f>
        <v>44</v>
      </c>
      <c r="C54" s="5">
        <f>50-C53</f>
        <v>43</v>
      </c>
      <c r="D54" s="5">
        <f t="shared" ref="D54:H54" si="1">50-D53</f>
        <v>38</v>
      </c>
      <c r="E54" s="5">
        <f t="shared" si="1"/>
        <v>43</v>
      </c>
      <c r="F54" s="5">
        <f t="shared" si="1"/>
        <v>36</v>
      </c>
      <c r="G54" s="5">
        <f t="shared" si="1"/>
        <v>12</v>
      </c>
      <c r="H54" s="5">
        <f t="shared" si="1"/>
        <v>31</v>
      </c>
    </row>
    <row r="55" spans="1:8" x14ac:dyDescent="0.35">
      <c r="A55" s="4"/>
    </row>
    <row r="56" spans="1:8" x14ac:dyDescent="0.35">
      <c r="A56" s="51" t="s">
        <v>276</v>
      </c>
    </row>
    <row r="57" spans="1:8" x14ac:dyDescent="0.35">
      <c r="A57" s="52" t="s">
        <v>277</v>
      </c>
    </row>
    <row r="58" spans="1:8" x14ac:dyDescent="0.35">
      <c r="A58" s="51" t="s">
        <v>278</v>
      </c>
    </row>
    <row r="59" spans="1:8" x14ac:dyDescent="0.35">
      <c r="A59" s="51" t="s">
        <v>279</v>
      </c>
    </row>
    <row r="60" spans="1:8" ht="15" x14ac:dyDescent="0.35">
      <c r="A60" s="50" t="s">
        <v>280</v>
      </c>
    </row>
    <row r="63" spans="1:8" x14ac:dyDescent="0.35">
      <c r="A63" s="51"/>
    </row>
    <row r="64" spans="1:8" x14ac:dyDescent="0.35">
      <c r="A64" s="4"/>
    </row>
    <row r="65" spans="1:1" x14ac:dyDescent="0.35">
      <c r="A65" s="4"/>
    </row>
  </sheetData>
  <sortState xmlns:xlrd2="http://schemas.microsoft.com/office/spreadsheetml/2017/richdata2" ref="A3:H51">
    <sortCondition ref="A3"/>
  </sortState>
  <mergeCells count="3">
    <mergeCell ref="B1:D1"/>
    <mergeCell ref="E1:F1"/>
    <mergeCell ref="G1:H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872FE-6F4F-4C23-94E2-DD35F708AD3A}">
  <dimension ref="A1:G61"/>
  <sheetViews>
    <sheetView workbookViewId="0">
      <selection sqref="A1:A2"/>
    </sheetView>
  </sheetViews>
  <sheetFormatPr defaultRowHeight="14.5" x14ac:dyDescent="0.35"/>
  <sheetData>
    <row r="1" spans="1:7" ht="15" thickBot="1" x14ac:dyDescent="0.4">
      <c r="A1" s="59" t="s">
        <v>71</v>
      </c>
      <c r="B1" s="61" t="s">
        <v>93</v>
      </c>
      <c r="C1" s="62"/>
      <c r="D1" s="63"/>
      <c r="E1" s="61" t="s">
        <v>94</v>
      </c>
      <c r="F1" s="62"/>
      <c r="G1" s="63"/>
    </row>
    <row r="2" spans="1:7" ht="15" thickBot="1" x14ac:dyDescent="0.4">
      <c r="A2" s="60"/>
      <c r="B2" s="6" t="s">
        <v>3</v>
      </c>
      <c r="C2" s="6" t="s">
        <v>4</v>
      </c>
      <c r="D2" s="6" t="s">
        <v>5</v>
      </c>
      <c r="E2" s="6" t="s">
        <v>3</v>
      </c>
      <c r="F2" s="6" t="s">
        <v>4</v>
      </c>
      <c r="G2" s="6" t="s">
        <v>5</v>
      </c>
    </row>
    <row r="3" spans="1:7" ht="24.5" thickTop="1" x14ac:dyDescent="0.35">
      <c r="A3" s="15" t="s">
        <v>7</v>
      </c>
      <c r="B3" s="16" t="s">
        <v>371</v>
      </c>
      <c r="C3" s="16" t="s">
        <v>372</v>
      </c>
      <c r="D3" s="17" t="s">
        <v>9</v>
      </c>
      <c r="E3" s="55" t="s">
        <v>10</v>
      </c>
      <c r="F3" s="16" t="s">
        <v>95</v>
      </c>
      <c r="G3" s="17" t="s">
        <v>9</v>
      </c>
    </row>
    <row r="4" spans="1:7" ht="25.5" x14ac:dyDescent="0.35">
      <c r="A4" s="18" t="s">
        <v>243</v>
      </c>
      <c r="B4" s="19" t="s">
        <v>16</v>
      </c>
      <c r="C4" s="19" t="s">
        <v>10</v>
      </c>
      <c r="D4" s="20">
        <v>1</v>
      </c>
      <c r="E4" s="19" t="s">
        <v>10</v>
      </c>
      <c r="F4" s="19" t="s">
        <v>10</v>
      </c>
      <c r="G4" s="20">
        <v>1</v>
      </c>
    </row>
    <row r="5" spans="1:7" ht="24" x14ac:dyDescent="0.35">
      <c r="A5" s="18" t="s">
        <v>11</v>
      </c>
      <c r="B5" s="19" t="s">
        <v>63</v>
      </c>
      <c r="C5" s="19" t="s">
        <v>373</v>
      </c>
      <c r="D5" s="20">
        <v>1</v>
      </c>
      <c r="E5" s="19" t="s">
        <v>16</v>
      </c>
      <c r="F5" s="19" t="s">
        <v>14</v>
      </c>
      <c r="G5" s="20">
        <v>1</v>
      </c>
    </row>
    <row r="6" spans="1:7" ht="24" x14ac:dyDescent="0.35">
      <c r="A6" s="18" t="s">
        <v>13</v>
      </c>
      <c r="B6" s="19" t="s">
        <v>16</v>
      </c>
      <c r="C6" s="19" t="s">
        <v>75</v>
      </c>
      <c r="D6" s="21" t="s">
        <v>9</v>
      </c>
      <c r="E6" s="19" t="s">
        <v>16</v>
      </c>
      <c r="F6" s="19" t="s">
        <v>14</v>
      </c>
      <c r="G6" s="21" t="s">
        <v>9</v>
      </c>
    </row>
    <row r="7" spans="1:7" ht="24" x14ac:dyDescent="0.35">
      <c r="A7" s="18" t="s">
        <v>15</v>
      </c>
      <c r="B7" s="19" t="s">
        <v>16</v>
      </c>
      <c r="C7" s="19" t="s">
        <v>14</v>
      </c>
      <c r="D7" s="21" t="s">
        <v>9</v>
      </c>
      <c r="E7" s="19" t="s">
        <v>16</v>
      </c>
      <c r="F7" s="19" t="s">
        <v>14</v>
      </c>
      <c r="G7" s="21" t="s">
        <v>9</v>
      </c>
    </row>
    <row r="8" spans="1:7" ht="24" x14ac:dyDescent="0.35">
      <c r="A8" s="18" t="s">
        <v>18</v>
      </c>
      <c r="B8" s="19" t="s">
        <v>96</v>
      </c>
      <c r="C8" s="19" t="s">
        <v>374</v>
      </c>
      <c r="D8" s="20">
        <v>0.5</v>
      </c>
      <c r="E8" s="19" t="s">
        <v>97</v>
      </c>
      <c r="F8" s="19" t="s">
        <v>98</v>
      </c>
      <c r="G8" s="20">
        <v>0.8</v>
      </c>
    </row>
    <row r="9" spans="1:7" ht="24" x14ac:dyDescent="0.35">
      <c r="A9" s="18" t="s">
        <v>19</v>
      </c>
      <c r="B9" s="19" t="s">
        <v>375</v>
      </c>
      <c r="C9" s="19" t="s">
        <v>376</v>
      </c>
      <c r="D9" s="20">
        <v>0.9</v>
      </c>
      <c r="E9" s="19" t="s">
        <v>324</v>
      </c>
      <c r="F9" s="19" t="s">
        <v>10</v>
      </c>
      <c r="G9" s="20">
        <v>0.85</v>
      </c>
    </row>
    <row r="10" spans="1:7" ht="24" x14ac:dyDescent="0.35">
      <c r="A10" s="18" t="s">
        <v>21</v>
      </c>
      <c r="B10" s="19" t="s">
        <v>317</v>
      </c>
      <c r="C10" s="19" t="s">
        <v>377</v>
      </c>
      <c r="D10" s="20">
        <v>1</v>
      </c>
      <c r="E10" s="19" t="s">
        <v>10</v>
      </c>
      <c r="F10" s="19" t="s">
        <v>10</v>
      </c>
      <c r="G10" s="20">
        <v>1</v>
      </c>
    </row>
    <row r="11" spans="1:7" ht="24" x14ac:dyDescent="0.35">
      <c r="A11" s="18" t="s">
        <v>22</v>
      </c>
      <c r="B11" s="19" t="s">
        <v>378</v>
      </c>
      <c r="C11" s="19" t="s">
        <v>379</v>
      </c>
      <c r="D11" s="20">
        <v>0.3</v>
      </c>
      <c r="E11" s="19" t="s">
        <v>10</v>
      </c>
      <c r="F11" s="19" t="s">
        <v>10</v>
      </c>
      <c r="G11" s="20">
        <v>0.3</v>
      </c>
    </row>
    <row r="12" spans="1:7" ht="24" x14ac:dyDescent="0.35">
      <c r="A12" s="18" t="s">
        <v>24</v>
      </c>
      <c r="B12" s="19" t="s">
        <v>380</v>
      </c>
      <c r="C12" s="19" t="s">
        <v>381</v>
      </c>
      <c r="D12" s="20">
        <v>1</v>
      </c>
      <c r="E12" s="19" t="s">
        <v>16</v>
      </c>
      <c r="F12" s="19" t="s">
        <v>80</v>
      </c>
      <c r="G12" s="20">
        <v>1</v>
      </c>
    </row>
    <row r="13" spans="1:7" ht="24" x14ac:dyDescent="0.35">
      <c r="A13" s="18" t="s">
        <v>25</v>
      </c>
      <c r="B13" s="19" t="s">
        <v>382</v>
      </c>
      <c r="C13" s="19" t="s">
        <v>383</v>
      </c>
      <c r="D13" s="20">
        <v>1</v>
      </c>
      <c r="E13" s="19" t="s">
        <v>99</v>
      </c>
      <c r="F13" s="19" t="s">
        <v>32</v>
      </c>
      <c r="G13" s="22">
        <v>0.999</v>
      </c>
    </row>
    <row r="14" spans="1:7" ht="24" x14ac:dyDescent="0.35">
      <c r="A14" s="18" t="s">
        <v>26</v>
      </c>
      <c r="B14" s="19" t="s">
        <v>16</v>
      </c>
      <c r="C14" s="19" t="s">
        <v>14</v>
      </c>
      <c r="D14" s="21" t="s">
        <v>9</v>
      </c>
      <c r="E14" s="19" t="s">
        <v>100</v>
      </c>
      <c r="F14" s="19" t="s">
        <v>101</v>
      </c>
      <c r="G14" s="21" t="s">
        <v>9</v>
      </c>
    </row>
    <row r="15" spans="1:7" ht="24" x14ac:dyDescent="0.35">
      <c r="A15" s="23" t="s">
        <v>196</v>
      </c>
      <c r="B15" s="19" t="s">
        <v>384</v>
      </c>
      <c r="C15" s="19" t="s">
        <v>385</v>
      </c>
      <c r="D15" s="21" t="s">
        <v>9</v>
      </c>
      <c r="E15" s="19" t="s">
        <v>16</v>
      </c>
      <c r="F15" s="19" t="s">
        <v>14</v>
      </c>
      <c r="G15" s="21" t="s">
        <v>9</v>
      </c>
    </row>
    <row r="16" spans="1:7" ht="24" x14ac:dyDescent="0.35">
      <c r="A16" s="18" t="s">
        <v>244</v>
      </c>
      <c r="B16" s="19" t="s">
        <v>386</v>
      </c>
      <c r="C16" s="19" t="s">
        <v>387</v>
      </c>
      <c r="D16" s="20">
        <v>1</v>
      </c>
      <c r="E16" s="19" t="s">
        <v>102</v>
      </c>
      <c r="F16" s="19" t="s">
        <v>103</v>
      </c>
      <c r="G16" s="20">
        <v>0.6</v>
      </c>
    </row>
    <row r="17" spans="1:7" x14ac:dyDescent="0.35">
      <c r="A17" s="18" t="s">
        <v>79</v>
      </c>
      <c r="B17" s="19" t="s">
        <v>10</v>
      </c>
      <c r="C17" s="19" t="s">
        <v>10</v>
      </c>
      <c r="D17" s="21" t="s">
        <v>9</v>
      </c>
      <c r="E17" s="19" t="s">
        <v>104</v>
      </c>
      <c r="F17" s="19" t="s">
        <v>105</v>
      </c>
      <c r="G17" s="21" t="s">
        <v>9</v>
      </c>
    </row>
    <row r="18" spans="1:7" ht="36" x14ac:dyDescent="0.35">
      <c r="A18" s="18" t="s">
        <v>236</v>
      </c>
      <c r="B18" s="19" t="s">
        <v>388</v>
      </c>
      <c r="C18" s="19" t="s">
        <v>389</v>
      </c>
      <c r="D18" s="20">
        <v>0.95</v>
      </c>
      <c r="E18" s="19" t="s">
        <v>245</v>
      </c>
      <c r="F18" s="19" t="s">
        <v>106</v>
      </c>
      <c r="G18" s="20">
        <v>0.85</v>
      </c>
    </row>
    <row r="19" spans="1:7" ht="24" x14ac:dyDescent="0.35">
      <c r="A19" s="18" t="s">
        <v>31</v>
      </c>
      <c r="B19" s="19" t="s">
        <v>339</v>
      </c>
      <c r="C19" s="19" t="s">
        <v>32</v>
      </c>
      <c r="D19" s="21" t="s">
        <v>9</v>
      </c>
      <c r="E19" s="19" t="s">
        <v>16</v>
      </c>
      <c r="F19" s="19" t="s">
        <v>75</v>
      </c>
      <c r="G19" s="21" t="s">
        <v>9</v>
      </c>
    </row>
    <row r="20" spans="1:7" ht="24" x14ac:dyDescent="0.35">
      <c r="A20" s="18" t="s">
        <v>33</v>
      </c>
      <c r="B20" s="19" t="s">
        <v>99</v>
      </c>
      <c r="C20" s="19" t="s">
        <v>20</v>
      </c>
      <c r="D20" s="20">
        <v>1</v>
      </c>
      <c r="E20" s="19" t="s">
        <v>16</v>
      </c>
      <c r="F20" s="19" t="s">
        <v>14</v>
      </c>
      <c r="G20" s="20">
        <v>1</v>
      </c>
    </row>
    <row r="21" spans="1:7" x14ac:dyDescent="0.35">
      <c r="A21" s="18" t="s">
        <v>35</v>
      </c>
      <c r="B21" s="19" t="s">
        <v>10</v>
      </c>
      <c r="C21" s="19" t="s">
        <v>10</v>
      </c>
      <c r="D21" s="21" t="s">
        <v>9</v>
      </c>
      <c r="E21" s="19" t="s">
        <v>107</v>
      </c>
      <c r="F21" s="19" t="s">
        <v>10</v>
      </c>
      <c r="G21" s="20">
        <v>0.8</v>
      </c>
    </row>
    <row r="22" spans="1:7" ht="24" x14ac:dyDescent="0.35">
      <c r="A22" s="18" t="s">
        <v>36</v>
      </c>
      <c r="B22" s="19" t="s">
        <v>390</v>
      </c>
      <c r="C22" s="19" t="s">
        <v>391</v>
      </c>
      <c r="D22" s="21" t="s">
        <v>9</v>
      </c>
      <c r="E22" s="19" t="s">
        <v>16</v>
      </c>
      <c r="F22" s="19" t="s">
        <v>14</v>
      </c>
      <c r="G22" s="21" t="s">
        <v>9</v>
      </c>
    </row>
    <row r="23" spans="1:7" ht="48" x14ac:dyDescent="0.35">
      <c r="A23" s="23" t="s">
        <v>237</v>
      </c>
      <c r="B23" s="19" t="s">
        <v>392</v>
      </c>
      <c r="C23" s="19" t="s">
        <v>393</v>
      </c>
      <c r="D23" s="20">
        <v>0.6</v>
      </c>
      <c r="E23" s="19" t="s">
        <v>10</v>
      </c>
      <c r="F23" s="19" t="s">
        <v>10</v>
      </c>
      <c r="G23" s="20">
        <v>0.85</v>
      </c>
    </row>
    <row r="24" spans="1:7" ht="24" x14ac:dyDescent="0.35">
      <c r="A24" s="23" t="s">
        <v>68</v>
      </c>
      <c r="B24" s="19" t="s">
        <v>16</v>
      </c>
      <c r="C24" s="19" t="s">
        <v>14</v>
      </c>
      <c r="D24" s="20">
        <v>1</v>
      </c>
      <c r="E24" s="19" t="s">
        <v>16</v>
      </c>
      <c r="F24" s="19" t="s">
        <v>14</v>
      </c>
      <c r="G24" s="20">
        <v>1</v>
      </c>
    </row>
    <row r="25" spans="1:7" ht="24" x14ac:dyDescent="0.35">
      <c r="A25" s="18" t="s">
        <v>39</v>
      </c>
      <c r="B25" s="19" t="s">
        <v>353</v>
      </c>
      <c r="C25" s="19" t="s">
        <v>394</v>
      </c>
      <c r="D25" s="20">
        <v>1</v>
      </c>
      <c r="E25" s="19" t="s">
        <v>16</v>
      </c>
      <c r="F25" s="19" t="s">
        <v>14</v>
      </c>
      <c r="G25" s="20">
        <v>1</v>
      </c>
    </row>
    <row r="26" spans="1:7" ht="24" x14ac:dyDescent="0.35">
      <c r="A26" s="18" t="s">
        <v>40</v>
      </c>
      <c r="B26" s="19" t="s">
        <v>345</v>
      </c>
      <c r="C26" s="19" t="s">
        <v>395</v>
      </c>
      <c r="D26" s="20">
        <v>1</v>
      </c>
      <c r="E26" s="19" t="s">
        <v>16</v>
      </c>
      <c r="F26" s="19" t="s">
        <v>14</v>
      </c>
      <c r="G26" s="20">
        <v>1</v>
      </c>
    </row>
    <row r="27" spans="1:7" ht="24" x14ac:dyDescent="0.35">
      <c r="A27" s="18" t="s">
        <v>41</v>
      </c>
      <c r="B27" s="19" t="s">
        <v>10</v>
      </c>
      <c r="C27" s="19" t="s">
        <v>10</v>
      </c>
      <c r="D27" s="21" t="s">
        <v>9</v>
      </c>
      <c r="E27" s="19" t="s">
        <v>16</v>
      </c>
      <c r="F27" s="19" t="s">
        <v>14</v>
      </c>
      <c r="G27" s="21" t="s">
        <v>9</v>
      </c>
    </row>
    <row r="28" spans="1:7" ht="37.5" x14ac:dyDescent="0.35">
      <c r="A28" s="18" t="s">
        <v>246</v>
      </c>
      <c r="B28" s="19" t="s">
        <v>10</v>
      </c>
      <c r="C28" s="19" t="s">
        <v>10</v>
      </c>
      <c r="D28" s="20">
        <v>0.9</v>
      </c>
      <c r="E28" s="19" t="s">
        <v>10</v>
      </c>
      <c r="F28" s="19" t="s">
        <v>10</v>
      </c>
      <c r="G28" s="20">
        <v>1</v>
      </c>
    </row>
    <row r="29" spans="1:7" ht="24" x14ac:dyDescent="0.35">
      <c r="A29" s="18" t="s">
        <v>43</v>
      </c>
      <c r="B29" s="19" t="s">
        <v>16</v>
      </c>
      <c r="C29" s="19" t="s">
        <v>396</v>
      </c>
      <c r="D29" s="20">
        <v>1</v>
      </c>
      <c r="E29" s="19" t="s">
        <v>16</v>
      </c>
      <c r="F29" s="19" t="s">
        <v>14</v>
      </c>
      <c r="G29" s="20">
        <v>1</v>
      </c>
    </row>
    <row r="30" spans="1:7" x14ac:dyDescent="0.35">
      <c r="A30" s="18" t="s">
        <v>247</v>
      </c>
      <c r="B30" s="19" t="s">
        <v>91</v>
      </c>
      <c r="C30" s="19" t="s">
        <v>10</v>
      </c>
      <c r="D30" s="20">
        <v>0.75</v>
      </c>
      <c r="E30" s="19" t="s">
        <v>10</v>
      </c>
      <c r="F30" s="19" t="s">
        <v>10</v>
      </c>
      <c r="G30" s="20">
        <v>0.75</v>
      </c>
    </row>
    <row r="31" spans="1:7" ht="24" x14ac:dyDescent="0.35">
      <c r="A31" s="18" t="s">
        <v>44</v>
      </c>
      <c r="B31" s="19" t="s">
        <v>314</v>
      </c>
      <c r="C31" s="19" t="s">
        <v>318</v>
      </c>
      <c r="D31" s="20">
        <v>1</v>
      </c>
      <c r="E31" s="19" t="s">
        <v>83</v>
      </c>
      <c r="F31" s="19" t="s">
        <v>75</v>
      </c>
      <c r="G31" s="20">
        <v>1</v>
      </c>
    </row>
    <row r="32" spans="1:7" ht="24" x14ac:dyDescent="0.35">
      <c r="A32" s="18" t="s">
        <v>45</v>
      </c>
      <c r="B32" s="19" t="s">
        <v>10</v>
      </c>
      <c r="C32" s="19" t="s">
        <v>397</v>
      </c>
      <c r="D32" s="20">
        <v>0.8</v>
      </c>
      <c r="E32" s="19" t="s">
        <v>108</v>
      </c>
      <c r="F32" s="19" t="s">
        <v>10</v>
      </c>
      <c r="G32" s="21" t="s">
        <v>9</v>
      </c>
    </row>
    <row r="33" spans="1:7" ht="24" x14ac:dyDescent="0.35">
      <c r="A33" s="18" t="s">
        <v>46</v>
      </c>
      <c r="B33" s="19" t="s">
        <v>339</v>
      </c>
      <c r="C33" s="19" t="s">
        <v>297</v>
      </c>
      <c r="D33" s="20">
        <v>0.99</v>
      </c>
      <c r="E33" s="19" t="s">
        <v>16</v>
      </c>
      <c r="F33" s="19" t="s">
        <v>14</v>
      </c>
      <c r="G33" s="20">
        <v>0.99</v>
      </c>
    </row>
    <row r="34" spans="1:7" ht="24" x14ac:dyDescent="0.35">
      <c r="A34" s="18" t="s">
        <v>47</v>
      </c>
      <c r="B34" s="19" t="s">
        <v>16</v>
      </c>
      <c r="C34" s="19" t="s">
        <v>14</v>
      </c>
      <c r="D34" s="21" t="s">
        <v>9</v>
      </c>
      <c r="E34" s="19" t="s">
        <v>16</v>
      </c>
      <c r="F34" s="19" t="s">
        <v>14</v>
      </c>
      <c r="G34" s="21" t="s">
        <v>9</v>
      </c>
    </row>
    <row r="35" spans="1:7" ht="36" x14ac:dyDescent="0.35">
      <c r="A35" s="18" t="s">
        <v>48</v>
      </c>
      <c r="B35" s="19" t="s">
        <v>398</v>
      </c>
      <c r="C35" s="19" t="s">
        <v>59</v>
      </c>
      <c r="D35" s="20">
        <v>1</v>
      </c>
      <c r="E35" s="19" t="s">
        <v>16</v>
      </c>
      <c r="F35" s="19" t="s">
        <v>14</v>
      </c>
      <c r="G35" s="20">
        <v>1</v>
      </c>
    </row>
    <row r="36" spans="1:7" ht="24" x14ac:dyDescent="0.35">
      <c r="A36" s="18" t="s">
        <v>233</v>
      </c>
      <c r="B36" s="19" t="s">
        <v>319</v>
      </c>
      <c r="C36" s="19" t="s">
        <v>399</v>
      </c>
      <c r="D36" s="20">
        <v>0.8</v>
      </c>
      <c r="E36" s="19" t="s">
        <v>10</v>
      </c>
      <c r="F36" s="19" t="s">
        <v>10</v>
      </c>
      <c r="G36" s="20">
        <v>0.8</v>
      </c>
    </row>
    <row r="37" spans="1:7" ht="24" x14ac:dyDescent="0.35">
      <c r="A37" s="18" t="s">
        <v>67</v>
      </c>
      <c r="B37" s="19" t="s">
        <v>10</v>
      </c>
      <c r="C37" s="19" t="s">
        <v>10</v>
      </c>
      <c r="D37" s="21" t="s">
        <v>9</v>
      </c>
      <c r="E37" s="19" t="s">
        <v>16</v>
      </c>
      <c r="F37" s="19" t="s">
        <v>14</v>
      </c>
      <c r="G37" s="21" t="s">
        <v>9</v>
      </c>
    </row>
    <row r="38" spans="1:7" ht="24" x14ac:dyDescent="0.35">
      <c r="A38" s="18" t="s">
        <v>87</v>
      </c>
      <c r="B38" s="19" t="s">
        <v>10</v>
      </c>
      <c r="C38" s="19" t="s">
        <v>400</v>
      </c>
      <c r="D38" s="20">
        <v>0.25</v>
      </c>
      <c r="E38" s="19" t="s">
        <v>320</v>
      </c>
      <c r="F38" s="19" t="s">
        <v>321</v>
      </c>
      <c r="G38" s="21" t="s">
        <v>9</v>
      </c>
    </row>
    <row r="39" spans="1:7" ht="24" x14ac:dyDescent="0.35">
      <c r="A39" s="18" t="s">
        <v>49</v>
      </c>
      <c r="B39" s="19" t="s">
        <v>401</v>
      </c>
      <c r="C39" s="19" t="s">
        <v>402</v>
      </c>
      <c r="D39" s="20">
        <v>0.9</v>
      </c>
      <c r="E39" s="19" t="s">
        <v>16</v>
      </c>
      <c r="F39" s="19" t="s">
        <v>75</v>
      </c>
      <c r="G39" s="21" t="s">
        <v>9</v>
      </c>
    </row>
    <row r="40" spans="1:7" ht="24" x14ac:dyDescent="0.35">
      <c r="A40" s="18" t="s">
        <v>52</v>
      </c>
      <c r="B40" s="19" t="s">
        <v>16</v>
      </c>
      <c r="C40" s="19" t="s">
        <v>14</v>
      </c>
      <c r="D40" s="20">
        <v>1</v>
      </c>
      <c r="E40" s="19" t="s">
        <v>109</v>
      </c>
      <c r="F40" s="19" t="s">
        <v>88</v>
      </c>
      <c r="G40" s="20">
        <v>1</v>
      </c>
    </row>
    <row r="41" spans="1:7" ht="24" x14ac:dyDescent="0.35">
      <c r="A41" s="18" t="s">
        <v>53</v>
      </c>
      <c r="B41" s="19" t="s">
        <v>16</v>
      </c>
      <c r="C41" s="19" t="s">
        <v>14</v>
      </c>
      <c r="D41" s="21" t="s">
        <v>9</v>
      </c>
      <c r="E41" s="19" t="s">
        <v>10</v>
      </c>
      <c r="F41" s="19" t="s">
        <v>10</v>
      </c>
      <c r="G41" s="20">
        <v>1</v>
      </c>
    </row>
    <row r="42" spans="1:7" ht="24" x14ac:dyDescent="0.35">
      <c r="A42" s="18" t="s">
        <v>54</v>
      </c>
      <c r="B42" s="19" t="s">
        <v>322</v>
      </c>
      <c r="C42" s="19" t="s">
        <v>403</v>
      </c>
      <c r="D42" s="20">
        <v>0.9</v>
      </c>
      <c r="E42" s="19" t="s">
        <v>10</v>
      </c>
      <c r="F42" s="19" t="s">
        <v>10</v>
      </c>
      <c r="G42" s="20">
        <v>0.95</v>
      </c>
    </row>
    <row r="43" spans="1:7" ht="25.5" x14ac:dyDescent="0.35">
      <c r="A43" s="18" t="s">
        <v>248</v>
      </c>
      <c r="B43" s="19" t="s">
        <v>10</v>
      </c>
      <c r="C43" s="19" t="s">
        <v>10</v>
      </c>
      <c r="D43" s="20">
        <v>0.6</v>
      </c>
      <c r="E43" s="19" t="s">
        <v>107</v>
      </c>
      <c r="F43" s="19" t="s">
        <v>10</v>
      </c>
      <c r="G43" s="20">
        <v>0.8</v>
      </c>
    </row>
    <row r="44" spans="1:7" ht="24" x14ac:dyDescent="0.35">
      <c r="A44" s="18" t="s">
        <v>55</v>
      </c>
      <c r="B44" s="19" t="s">
        <v>404</v>
      </c>
      <c r="C44" s="19" t="s">
        <v>405</v>
      </c>
      <c r="D44" s="21" t="s">
        <v>9</v>
      </c>
      <c r="E44" s="19" t="s">
        <v>10</v>
      </c>
      <c r="F44" s="19" t="s">
        <v>10</v>
      </c>
      <c r="G44" s="21" t="s">
        <v>9</v>
      </c>
    </row>
    <row r="45" spans="1:7" ht="24" x14ac:dyDescent="0.35">
      <c r="A45" s="18" t="s">
        <v>56</v>
      </c>
      <c r="B45" s="19" t="s">
        <v>406</v>
      </c>
      <c r="C45" s="19" t="s">
        <v>323</v>
      </c>
      <c r="D45" s="20">
        <v>0.98</v>
      </c>
      <c r="E45" s="19" t="s">
        <v>16</v>
      </c>
      <c r="F45" s="19" t="s">
        <v>14</v>
      </c>
      <c r="G45" s="21" t="s">
        <v>9</v>
      </c>
    </row>
    <row r="46" spans="1:7" ht="24" x14ac:dyDescent="0.35">
      <c r="A46" s="18" t="s">
        <v>58</v>
      </c>
      <c r="B46" s="19" t="s">
        <v>407</v>
      </c>
      <c r="C46" s="19" t="s">
        <v>408</v>
      </c>
      <c r="D46" s="20">
        <v>1</v>
      </c>
      <c r="E46" s="19" t="s">
        <v>16</v>
      </c>
      <c r="F46" s="19" t="s">
        <v>14</v>
      </c>
      <c r="G46" s="20">
        <v>1</v>
      </c>
    </row>
    <row r="47" spans="1:7" ht="24" x14ac:dyDescent="0.35">
      <c r="A47" s="18" t="s">
        <v>89</v>
      </c>
      <c r="B47" s="19" t="s">
        <v>409</v>
      </c>
      <c r="C47" s="19" t="s">
        <v>410</v>
      </c>
      <c r="D47" s="20">
        <v>1</v>
      </c>
      <c r="E47" s="19" t="s">
        <v>10</v>
      </c>
      <c r="F47" s="19" t="s">
        <v>10</v>
      </c>
      <c r="G47" s="21" t="s">
        <v>9</v>
      </c>
    </row>
    <row r="48" spans="1:7" ht="24" x14ac:dyDescent="0.35">
      <c r="A48" s="18" t="s">
        <v>61</v>
      </c>
      <c r="B48" s="19" t="s">
        <v>411</v>
      </c>
      <c r="C48" s="19" t="s">
        <v>412</v>
      </c>
      <c r="D48" s="20">
        <v>0.85</v>
      </c>
      <c r="E48" s="19" t="s">
        <v>10</v>
      </c>
      <c r="F48" s="19" t="s">
        <v>10</v>
      </c>
      <c r="G48" s="21" t="s">
        <v>9</v>
      </c>
    </row>
    <row r="49" spans="1:7" ht="24" x14ac:dyDescent="0.35">
      <c r="A49" s="18" t="s">
        <v>62</v>
      </c>
      <c r="B49" s="19" t="s">
        <v>413</v>
      </c>
      <c r="C49" s="19" t="s">
        <v>414</v>
      </c>
      <c r="D49" s="20">
        <v>1</v>
      </c>
      <c r="E49" s="19" t="s">
        <v>16</v>
      </c>
      <c r="F49" s="19" t="s">
        <v>14</v>
      </c>
      <c r="G49" s="20">
        <v>1</v>
      </c>
    </row>
    <row r="50" spans="1:7" ht="36" x14ac:dyDescent="0.35">
      <c r="A50" s="18" t="s">
        <v>226</v>
      </c>
      <c r="B50" s="19" t="s">
        <v>10</v>
      </c>
      <c r="C50" s="19" t="s">
        <v>14</v>
      </c>
      <c r="D50" s="20">
        <v>0.99</v>
      </c>
      <c r="E50" s="19" t="s">
        <v>16</v>
      </c>
      <c r="F50" s="19" t="s">
        <v>14</v>
      </c>
      <c r="G50" s="20">
        <v>1</v>
      </c>
    </row>
    <row r="51" spans="1:7" x14ac:dyDescent="0.35">
      <c r="A51" s="18" t="s">
        <v>64</v>
      </c>
      <c r="B51" s="19" t="s">
        <v>110</v>
      </c>
      <c r="C51" s="19" t="s">
        <v>111</v>
      </c>
      <c r="D51" s="21" t="s">
        <v>9</v>
      </c>
      <c r="E51" s="19" t="s">
        <v>10</v>
      </c>
      <c r="F51" s="19" t="s">
        <v>10</v>
      </c>
      <c r="G51" s="21" t="s">
        <v>9</v>
      </c>
    </row>
    <row r="52" spans="1:7" ht="15" thickBot="1" x14ac:dyDescent="0.4">
      <c r="A52" s="24" t="s">
        <v>249</v>
      </c>
      <c r="B52" s="25" t="s">
        <v>10</v>
      </c>
      <c r="C52" s="25" t="s">
        <v>10</v>
      </c>
      <c r="D52" s="26">
        <v>0.9</v>
      </c>
      <c r="E52" s="25" t="s">
        <v>10</v>
      </c>
      <c r="F52" s="25" t="s">
        <v>10</v>
      </c>
      <c r="G52" s="26">
        <v>0.8</v>
      </c>
    </row>
    <row r="53" spans="1:7" ht="24" x14ac:dyDescent="0.35">
      <c r="A53" s="10" t="s">
        <v>69</v>
      </c>
      <c r="B53">
        <f>COUNTIF(B3:B52, "NR")+COUNTIF(B3:B52, "NR ")</f>
        <v>10</v>
      </c>
      <c r="C53">
        <f t="shared" ref="C53:E53" si="0">COUNTIF(C3:C52, "NR")+COUNTIF(C3:C52, "NR ")</f>
        <v>9</v>
      </c>
      <c r="D53">
        <f>COUNTIF(D3:D52, "NTS")+COUNTIF(D3:D52, "NTS ")</f>
        <v>15</v>
      </c>
      <c r="E53">
        <f t="shared" si="0"/>
        <v>15</v>
      </c>
      <c r="F53">
        <f>COUNTIF(F3:F52, "NR")+COUNTIF(F3:F52, "NR ")</f>
        <v>18</v>
      </c>
      <c r="G53">
        <f>COUNTIF(G3:G52, "NTS")+COUNTIF(G3:G52, "NTS ")</f>
        <v>19</v>
      </c>
    </row>
    <row r="54" spans="1:7" ht="24" x14ac:dyDescent="0.35">
      <c r="A54" s="7" t="s">
        <v>70</v>
      </c>
      <c r="B54">
        <f>50-B53</f>
        <v>40</v>
      </c>
      <c r="C54">
        <f t="shared" ref="C54:G54" si="1">50-C53</f>
        <v>41</v>
      </c>
      <c r="D54">
        <f t="shared" si="1"/>
        <v>35</v>
      </c>
      <c r="E54">
        <f t="shared" si="1"/>
        <v>35</v>
      </c>
      <c r="F54">
        <f t="shared" si="1"/>
        <v>32</v>
      </c>
      <c r="G54">
        <f t="shared" si="1"/>
        <v>31</v>
      </c>
    </row>
    <row r="55" spans="1:7" x14ac:dyDescent="0.35">
      <c r="A55" s="4"/>
    </row>
    <row r="56" spans="1:7" x14ac:dyDescent="0.35">
      <c r="A56" s="51" t="s">
        <v>281</v>
      </c>
    </row>
    <row r="57" spans="1:7" x14ac:dyDescent="0.35">
      <c r="A57" s="52" t="s">
        <v>277</v>
      </c>
    </row>
    <row r="58" spans="1:7" x14ac:dyDescent="0.35">
      <c r="A58" s="51" t="s">
        <v>282</v>
      </c>
    </row>
    <row r="61" spans="1:7" x14ac:dyDescent="0.35">
      <c r="A61" s="51"/>
    </row>
  </sheetData>
  <sortState xmlns:xlrd2="http://schemas.microsoft.com/office/spreadsheetml/2017/richdata2" ref="A3:G51">
    <sortCondition ref="A3"/>
  </sortState>
  <mergeCells count="3">
    <mergeCell ref="A1:A2"/>
    <mergeCell ref="B1:D1"/>
    <mergeCell ref="E1:G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EC403-5986-4043-8E13-747B1B13DA06}">
  <dimension ref="A1:E59"/>
  <sheetViews>
    <sheetView workbookViewId="0">
      <selection sqref="A1:A2"/>
    </sheetView>
  </sheetViews>
  <sheetFormatPr defaultRowHeight="14.5" x14ac:dyDescent="0.35"/>
  <sheetData>
    <row r="1" spans="1:5" ht="15" thickBot="1" x14ac:dyDescent="0.4">
      <c r="A1" s="59" t="s">
        <v>71</v>
      </c>
      <c r="B1" s="56" t="s">
        <v>72</v>
      </c>
      <c r="C1" s="58"/>
      <c r="D1" s="61" t="s">
        <v>73</v>
      </c>
      <c r="E1" s="63"/>
    </row>
    <row r="2" spans="1:5" ht="15" thickBot="1" x14ac:dyDescent="0.4">
      <c r="A2" s="60"/>
      <c r="B2" s="6" t="s">
        <v>6</v>
      </c>
      <c r="C2" s="6" t="s">
        <v>5</v>
      </c>
      <c r="D2" s="6" t="s">
        <v>6</v>
      </c>
      <c r="E2" s="6" t="s">
        <v>5</v>
      </c>
    </row>
    <row r="3" spans="1:5" ht="15" thickTop="1" x14ac:dyDescent="0.35">
      <c r="A3" s="15" t="s">
        <v>7</v>
      </c>
      <c r="B3" s="16" t="s">
        <v>10</v>
      </c>
      <c r="C3" s="30">
        <v>0.85</v>
      </c>
      <c r="D3" s="16" t="s">
        <v>10</v>
      </c>
      <c r="E3" s="16" t="s">
        <v>9</v>
      </c>
    </row>
    <row r="4" spans="1:5" ht="25.5" x14ac:dyDescent="0.35">
      <c r="A4" s="18" t="s">
        <v>250</v>
      </c>
      <c r="B4" s="19" t="s">
        <v>251</v>
      </c>
      <c r="C4" s="31">
        <v>0.95</v>
      </c>
      <c r="D4" s="19" t="s">
        <v>10</v>
      </c>
      <c r="E4" s="31">
        <v>1</v>
      </c>
    </row>
    <row r="5" spans="1:5" ht="24" x14ac:dyDescent="0.35">
      <c r="A5" s="18" t="s">
        <v>11</v>
      </c>
      <c r="B5" s="19" t="s">
        <v>74</v>
      </c>
      <c r="C5" s="31">
        <v>1</v>
      </c>
      <c r="D5" s="19" t="s">
        <v>37</v>
      </c>
      <c r="E5" s="31">
        <v>1</v>
      </c>
    </row>
    <row r="6" spans="1:5" x14ac:dyDescent="0.35">
      <c r="A6" s="18" t="s">
        <v>13</v>
      </c>
      <c r="B6" s="19" t="s">
        <v>10</v>
      </c>
      <c r="C6" s="19" t="s">
        <v>9</v>
      </c>
      <c r="D6" s="19" t="s">
        <v>10</v>
      </c>
      <c r="E6" s="19" t="s">
        <v>9</v>
      </c>
    </row>
    <row r="7" spans="1:5" ht="24" x14ac:dyDescent="0.35">
      <c r="A7" s="18" t="s">
        <v>15</v>
      </c>
      <c r="B7" s="19" t="s">
        <v>14</v>
      </c>
      <c r="C7" s="19" t="s">
        <v>9</v>
      </c>
      <c r="D7" s="19" t="s">
        <v>14</v>
      </c>
      <c r="E7" s="19" t="s">
        <v>9</v>
      </c>
    </row>
    <row r="8" spans="1:5" ht="24" x14ac:dyDescent="0.35">
      <c r="A8" s="18" t="s">
        <v>18</v>
      </c>
      <c r="B8" s="19" t="s">
        <v>14</v>
      </c>
      <c r="C8" s="31">
        <v>1</v>
      </c>
      <c r="D8" s="19" t="s">
        <v>14</v>
      </c>
      <c r="E8" s="31">
        <v>1</v>
      </c>
    </row>
    <row r="9" spans="1:5" x14ac:dyDescent="0.35">
      <c r="A9" s="18" t="s">
        <v>19</v>
      </c>
      <c r="B9" s="19" t="s">
        <v>10</v>
      </c>
      <c r="C9" s="19" t="s">
        <v>9</v>
      </c>
      <c r="D9" s="19" t="s">
        <v>10</v>
      </c>
      <c r="E9" s="31">
        <v>1</v>
      </c>
    </row>
    <row r="10" spans="1:5" ht="24" x14ac:dyDescent="0.35">
      <c r="A10" s="18" t="s">
        <v>21</v>
      </c>
      <c r="B10" s="19" t="s">
        <v>14</v>
      </c>
      <c r="C10" s="31">
        <v>1</v>
      </c>
      <c r="D10" s="19" t="s">
        <v>14</v>
      </c>
      <c r="E10" s="31">
        <v>1</v>
      </c>
    </row>
    <row r="11" spans="1:5" ht="24" x14ac:dyDescent="0.35">
      <c r="A11" s="18" t="s">
        <v>22</v>
      </c>
      <c r="B11" s="19" t="s">
        <v>14</v>
      </c>
      <c r="C11" s="31">
        <v>0.9</v>
      </c>
      <c r="D11" s="19" t="s">
        <v>14</v>
      </c>
      <c r="E11" s="31">
        <v>0.9</v>
      </c>
    </row>
    <row r="12" spans="1:5" ht="24" x14ac:dyDescent="0.35">
      <c r="A12" s="18" t="s">
        <v>24</v>
      </c>
      <c r="B12" s="19" t="s">
        <v>80</v>
      </c>
      <c r="C12" s="31">
        <v>1</v>
      </c>
      <c r="D12" s="19" t="s">
        <v>75</v>
      </c>
      <c r="E12" s="31">
        <v>1</v>
      </c>
    </row>
    <row r="13" spans="1:5" ht="24" x14ac:dyDescent="0.35">
      <c r="A13" s="18" t="s">
        <v>25</v>
      </c>
      <c r="B13" s="19" t="s">
        <v>20</v>
      </c>
      <c r="C13" s="31">
        <v>1</v>
      </c>
      <c r="D13" s="19" t="s">
        <v>76</v>
      </c>
      <c r="E13" s="31">
        <v>1</v>
      </c>
    </row>
    <row r="14" spans="1:5" ht="24" x14ac:dyDescent="0.35">
      <c r="A14" s="18" t="s">
        <v>26</v>
      </c>
      <c r="B14" s="19" t="s">
        <v>14</v>
      </c>
      <c r="C14" s="19" t="s">
        <v>9</v>
      </c>
      <c r="D14" s="19" t="s">
        <v>77</v>
      </c>
      <c r="E14" s="19" t="s">
        <v>9</v>
      </c>
    </row>
    <row r="15" spans="1:5" ht="24" x14ac:dyDescent="0.35">
      <c r="A15" s="23" t="s">
        <v>228</v>
      </c>
      <c r="B15" s="19" t="s">
        <v>14</v>
      </c>
      <c r="C15" s="31">
        <v>1</v>
      </c>
      <c r="D15" s="19" t="s">
        <v>14</v>
      </c>
      <c r="E15" s="19" t="s">
        <v>9</v>
      </c>
    </row>
    <row r="16" spans="1:5" x14ac:dyDescent="0.35">
      <c r="A16" s="18" t="s">
        <v>78</v>
      </c>
      <c r="B16" s="19" t="s">
        <v>10</v>
      </c>
      <c r="C16" s="31">
        <v>1</v>
      </c>
      <c r="D16" s="19" t="s">
        <v>10</v>
      </c>
      <c r="E16" s="31">
        <v>1</v>
      </c>
    </row>
    <row r="17" spans="1:5" ht="24" x14ac:dyDescent="0.35">
      <c r="A17" s="18" t="s">
        <v>79</v>
      </c>
      <c r="B17" s="19" t="s">
        <v>16</v>
      </c>
      <c r="C17" s="31">
        <v>1</v>
      </c>
      <c r="D17" s="19" t="s">
        <v>16</v>
      </c>
      <c r="E17" s="31">
        <v>1</v>
      </c>
    </row>
    <row r="18" spans="1:5" ht="36" x14ac:dyDescent="0.35">
      <c r="A18" s="18" t="s">
        <v>236</v>
      </c>
      <c r="B18" s="19" t="s">
        <v>80</v>
      </c>
      <c r="C18" s="31">
        <v>1</v>
      </c>
      <c r="D18" s="19" t="s">
        <v>80</v>
      </c>
      <c r="E18" s="31">
        <v>1</v>
      </c>
    </row>
    <row r="19" spans="1:5" ht="24" x14ac:dyDescent="0.35">
      <c r="A19" s="18" t="s">
        <v>31</v>
      </c>
      <c r="B19" s="19" t="s">
        <v>75</v>
      </c>
      <c r="C19" s="19" t="s">
        <v>9</v>
      </c>
      <c r="D19" s="19" t="s">
        <v>75</v>
      </c>
      <c r="E19" s="19" t="s">
        <v>9</v>
      </c>
    </row>
    <row r="20" spans="1:5" ht="24" x14ac:dyDescent="0.35">
      <c r="A20" s="18" t="s">
        <v>33</v>
      </c>
      <c r="B20" s="19" t="s">
        <v>14</v>
      </c>
      <c r="C20" s="31">
        <v>1</v>
      </c>
      <c r="D20" s="19" t="s">
        <v>14</v>
      </c>
      <c r="E20" s="31">
        <v>1</v>
      </c>
    </row>
    <row r="21" spans="1:5" ht="24" x14ac:dyDescent="0.35">
      <c r="A21" s="18" t="s">
        <v>35</v>
      </c>
      <c r="B21" s="19" t="s">
        <v>14</v>
      </c>
      <c r="C21" s="31">
        <v>1</v>
      </c>
      <c r="D21" s="19" t="s">
        <v>81</v>
      </c>
      <c r="E21" s="31">
        <v>1</v>
      </c>
    </row>
    <row r="22" spans="1:5" ht="24" x14ac:dyDescent="0.35">
      <c r="A22" s="18" t="s">
        <v>36</v>
      </c>
      <c r="B22" s="19" t="s">
        <v>14</v>
      </c>
      <c r="C22" s="19" t="s">
        <v>9</v>
      </c>
      <c r="D22" s="19" t="s">
        <v>14</v>
      </c>
      <c r="E22" s="19" t="s">
        <v>9</v>
      </c>
    </row>
    <row r="23" spans="1:5" ht="48" x14ac:dyDescent="0.35">
      <c r="A23" s="23" t="s">
        <v>237</v>
      </c>
      <c r="B23" s="19" t="s">
        <v>14</v>
      </c>
      <c r="C23" s="31">
        <v>1</v>
      </c>
      <c r="D23" s="19" t="s">
        <v>14</v>
      </c>
      <c r="E23" s="31">
        <v>1</v>
      </c>
    </row>
    <row r="24" spans="1:5" ht="24" x14ac:dyDescent="0.35">
      <c r="A24" s="23" t="s">
        <v>229</v>
      </c>
      <c r="B24" s="19" t="s">
        <v>14</v>
      </c>
      <c r="C24" s="31">
        <v>1</v>
      </c>
      <c r="D24" s="19" t="s">
        <v>14</v>
      </c>
      <c r="E24" s="31">
        <v>1</v>
      </c>
    </row>
    <row r="25" spans="1:5" ht="24" x14ac:dyDescent="0.35">
      <c r="A25" s="18" t="s">
        <v>39</v>
      </c>
      <c r="B25" s="19" t="s">
        <v>14</v>
      </c>
      <c r="C25" s="31" t="s">
        <v>9</v>
      </c>
      <c r="D25" s="19" t="s">
        <v>14</v>
      </c>
      <c r="E25" s="31">
        <v>1</v>
      </c>
    </row>
    <row r="26" spans="1:5" ht="24" x14ac:dyDescent="0.35">
      <c r="A26" s="18" t="s">
        <v>40</v>
      </c>
      <c r="B26" s="19" t="s">
        <v>82</v>
      </c>
      <c r="C26" s="31">
        <v>1</v>
      </c>
      <c r="D26" s="19" t="s">
        <v>14</v>
      </c>
      <c r="E26" s="31">
        <v>1</v>
      </c>
    </row>
    <row r="27" spans="1:5" ht="24" x14ac:dyDescent="0.35">
      <c r="A27" s="18" t="s">
        <v>41</v>
      </c>
      <c r="B27" s="19" t="s">
        <v>10</v>
      </c>
      <c r="C27" s="19" t="s">
        <v>9</v>
      </c>
      <c r="D27" s="19" t="s">
        <v>10</v>
      </c>
      <c r="E27" s="19" t="s">
        <v>9</v>
      </c>
    </row>
    <row r="28" spans="1:5" ht="37.5" x14ac:dyDescent="0.35">
      <c r="A28" s="18" t="s">
        <v>252</v>
      </c>
      <c r="B28" s="19" t="s">
        <v>10</v>
      </c>
      <c r="C28" s="19" t="s">
        <v>9</v>
      </c>
      <c r="D28" s="19" t="s">
        <v>10</v>
      </c>
      <c r="E28" s="19" t="s">
        <v>9</v>
      </c>
    </row>
    <row r="29" spans="1:5" ht="24" x14ac:dyDescent="0.35">
      <c r="A29" s="18" t="s">
        <v>43</v>
      </c>
      <c r="B29" s="19" t="s">
        <v>14</v>
      </c>
      <c r="C29" s="32">
        <v>0.999</v>
      </c>
      <c r="D29" s="19" t="s">
        <v>14</v>
      </c>
      <c r="E29" s="32">
        <v>0.999</v>
      </c>
    </row>
    <row r="30" spans="1:5" x14ac:dyDescent="0.35">
      <c r="A30" s="18" t="s">
        <v>253</v>
      </c>
      <c r="B30" s="19" t="s">
        <v>10</v>
      </c>
      <c r="C30" s="31">
        <v>0.95</v>
      </c>
      <c r="D30" s="19" t="s">
        <v>10</v>
      </c>
      <c r="E30" s="31">
        <v>0.75</v>
      </c>
    </row>
    <row r="31" spans="1:5" x14ac:dyDescent="0.35">
      <c r="A31" s="18" t="s">
        <v>44</v>
      </c>
      <c r="B31" s="19" t="s">
        <v>10</v>
      </c>
      <c r="C31" s="31">
        <v>1</v>
      </c>
      <c r="D31" s="19" t="s">
        <v>10</v>
      </c>
      <c r="E31" s="31">
        <v>1</v>
      </c>
    </row>
    <row r="32" spans="1:5" ht="24" x14ac:dyDescent="0.35">
      <c r="A32" s="18" t="s">
        <v>45</v>
      </c>
      <c r="B32" s="19" t="s">
        <v>75</v>
      </c>
      <c r="C32" s="19" t="s">
        <v>9</v>
      </c>
      <c r="D32" s="19" t="s">
        <v>75</v>
      </c>
      <c r="E32" s="31">
        <v>1</v>
      </c>
    </row>
    <row r="33" spans="1:5" ht="24" x14ac:dyDescent="0.35">
      <c r="A33" s="18" t="s">
        <v>46</v>
      </c>
      <c r="B33" s="19" t="s">
        <v>84</v>
      </c>
      <c r="C33" s="31">
        <v>0.99</v>
      </c>
      <c r="D33" s="19" t="s">
        <v>14</v>
      </c>
      <c r="E33" s="31">
        <v>0.85</v>
      </c>
    </row>
    <row r="34" spans="1:5" ht="24" x14ac:dyDescent="0.35">
      <c r="A34" s="18" t="s">
        <v>47</v>
      </c>
      <c r="B34" s="19" t="s">
        <v>14</v>
      </c>
      <c r="C34" s="19" t="s">
        <v>9</v>
      </c>
      <c r="D34" s="19" t="s">
        <v>14</v>
      </c>
      <c r="E34" s="19" t="s">
        <v>9</v>
      </c>
    </row>
    <row r="35" spans="1:5" ht="36" x14ac:dyDescent="0.35">
      <c r="A35" s="18" t="s">
        <v>48</v>
      </c>
      <c r="B35" s="19" t="s">
        <v>85</v>
      </c>
      <c r="C35" s="19" t="s">
        <v>9</v>
      </c>
      <c r="D35" s="19" t="s">
        <v>86</v>
      </c>
      <c r="E35" s="19" t="s">
        <v>9</v>
      </c>
    </row>
    <row r="36" spans="1:5" x14ac:dyDescent="0.35">
      <c r="A36" s="18" t="s">
        <v>233</v>
      </c>
      <c r="B36" s="19" t="s">
        <v>10</v>
      </c>
      <c r="C36" s="31">
        <v>1</v>
      </c>
      <c r="D36" s="19" t="s">
        <v>10</v>
      </c>
      <c r="E36" s="31">
        <v>1</v>
      </c>
    </row>
    <row r="37" spans="1:5" ht="24" x14ac:dyDescent="0.35">
      <c r="A37" s="18" t="s">
        <v>67</v>
      </c>
      <c r="B37" s="19" t="s">
        <v>14</v>
      </c>
      <c r="C37" s="19" t="s">
        <v>9</v>
      </c>
      <c r="D37" s="19" t="s">
        <v>14</v>
      </c>
      <c r="E37" s="19" t="s">
        <v>9</v>
      </c>
    </row>
    <row r="38" spans="1:5" ht="24" x14ac:dyDescent="0.35">
      <c r="A38" s="18" t="s">
        <v>87</v>
      </c>
      <c r="B38" s="19" t="s">
        <v>10</v>
      </c>
      <c r="C38" s="19" t="s">
        <v>9</v>
      </c>
      <c r="D38" s="19" t="s">
        <v>10</v>
      </c>
      <c r="E38" s="31">
        <v>0.2</v>
      </c>
    </row>
    <row r="39" spans="1:5" ht="24" x14ac:dyDescent="0.35">
      <c r="A39" s="18" t="s">
        <v>49</v>
      </c>
      <c r="B39" s="19" t="s">
        <v>14</v>
      </c>
      <c r="C39" s="32">
        <v>0.995</v>
      </c>
      <c r="D39" s="19" t="s">
        <v>14</v>
      </c>
      <c r="E39" s="31">
        <v>0.9</v>
      </c>
    </row>
    <row r="40" spans="1:5" ht="24" x14ac:dyDescent="0.35">
      <c r="A40" s="18" t="s">
        <v>52</v>
      </c>
      <c r="B40" s="19" t="s">
        <v>59</v>
      </c>
      <c r="C40" s="31">
        <v>1</v>
      </c>
      <c r="D40" s="19" t="s">
        <v>88</v>
      </c>
      <c r="E40" s="31">
        <v>1</v>
      </c>
    </row>
    <row r="41" spans="1:5" ht="24" x14ac:dyDescent="0.35">
      <c r="A41" s="18" t="s">
        <v>53</v>
      </c>
      <c r="B41" s="19" t="s">
        <v>14</v>
      </c>
      <c r="C41" s="31">
        <v>1</v>
      </c>
      <c r="D41" s="19" t="s">
        <v>14</v>
      </c>
      <c r="E41" s="31">
        <v>1</v>
      </c>
    </row>
    <row r="42" spans="1:5" ht="24" x14ac:dyDescent="0.35">
      <c r="A42" s="18" t="s">
        <v>54</v>
      </c>
      <c r="B42" s="19" t="s">
        <v>14</v>
      </c>
      <c r="C42" s="31">
        <v>0.9</v>
      </c>
      <c r="D42" s="19" t="s">
        <v>14</v>
      </c>
      <c r="E42" s="31">
        <v>1</v>
      </c>
    </row>
    <row r="43" spans="1:5" ht="25.5" x14ac:dyDescent="0.35">
      <c r="A43" s="18" t="s">
        <v>254</v>
      </c>
      <c r="B43" s="19" t="s">
        <v>10</v>
      </c>
      <c r="C43" s="31">
        <v>0.7</v>
      </c>
      <c r="D43" s="19" t="s">
        <v>10</v>
      </c>
      <c r="E43" s="31">
        <v>0.5</v>
      </c>
    </row>
    <row r="44" spans="1:5" ht="24" x14ac:dyDescent="0.35">
      <c r="A44" s="18" t="s">
        <v>55</v>
      </c>
      <c r="B44" s="19" t="s">
        <v>83</v>
      </c>
      <c r="C44" s="19" t="s">
        <v>9</v>
      </c>
      <c r="D44" s="19" t="s">
        <v>16</v>
      </c>
      <c r="E44" s="19" t="s">
        <v>9</v>
      </c>
    </row>
    <row r="45" spans="1:5" ht="24" x14ac:dyDescent="0.35">
      <c r="A45" s="18" t="s">
        <v>56</v>
      </c>
      <c r="B45" s="19" t="s">
        <v>14</v>
      </c>
      <c r="C45" s="31">
        <v>0.98</v>
      </c>
      <c r="D45" s="19" t="s">
        <v>14</v>
      </c>
      <c r="E45" s="19" t="s">
        <v>9</v>
      </c>
    </row>
    <row r="46" spans="1:5" ht="24" x14ac:dyDescent="0.35">
      <c r="A46" s="18" t="s">
        <v>58</v>
      </c>
      <c r="B46" s="19" t="s">
        <v>14</v>
      </c>
      <c r="C46" s="31">
        <v>1</v>
      </c>
      <c r="D46" s="19" t="s">
        <v>14</v>
      </c>
      <c r="E46" s="31">
        <v>1</v>
      </c>
    </row>
    <row r="47" spans="1:5" ht="24" x14ac:dyDescent="0.35">
      <c r="A47" s="18" t="s">
        <v>89</v>
      </c>
      <c r="B47" s="19" t="s">
        <v>10</v>
      </c>
      <c r="C47" s="31">
        <v>1</v>
      </c>
      <c r="D47" s="19" t="s">
        <v>10</v>
      </c>
      <c r="E47" s="31">
        <v>1</v>
      </c>
    </row>
    <row r="48" spans="1:5" x14ac:dyDescent="0.35">
      <c r="A48" s="18" t="s">
        <v>61</v>
      </c>
      <c r="B48" s="19" t="s">
        <v>90</v>
      </c>
      <c r="C48" s="31">
        <v>0.95</v>
      </c>
      <c r="D48" s="19" t="s">
        <v>10</v>
      </c>
      <c r="E48" s="31">
        <v>0.8</v>
      </c>
    </row>
    <row r="49" spans="1:5" ht="24" x14ac:dyDescent="0.35">
      <c r="A49" s="18" t="s">
        <v>62</v>
      </c>
      <c r="B49" s="19" t="s">
        <v>14</v>
      </c>
      <c r="C49" s="31">
        <v>1</v>
      </c>
      <c r="D49" s="19" t="s">
        <v>14</v>
      </c>
      <c r="E49" s="31">
        <v>1</v>
      </c>
    </row>
    <row r="50" spans="1:5" ht="36" x14ac:dyDescent="0.35">
      <c r="A50" s="18" t="s">
        <v>226</v>
      </c>
      <c r="B50" s="19" t="s">
        <v>14</v>
      </c>
      <c r="C50" s="19" t="s">
        <v>9</v>
      </c>
      <c r="D50" s="19" t="s">
        <v>14</v>
      </c>
      <c r="E50" s="19" t="s">
        <v>9</v>
      </c>
    </row>
    <row r="51" spans="1:5" x14ac:dyDescent="0.35">
      <c r="A51" s="18" t="s">
        <v>64</v>
      </c>
      <c r="B51" s="19" t="s">
        <v>10</v>
      </c>
      <c r="C51" s="19" t="s">
        <v>9</v>
      </c>
      <c r="D51" s="19" t="s">
        <v>10</v>
      </c>
      <c r="E51" s="19" t="s">
        <v>9</v>
      </c>
    </row>
    <row r="52" spans="1:5" ht="24.5" thickBot="1" x14ac:dyDescent="0.4">
      <c r="A52" s="24" t="s">
        <v>255</v>
      </c>
      <c r="B52" s="25" t="s">
        <v>16</v>
      </c>
      <c r="C52" s="33">
        <v>1</v>
      </c>
      <c r="D52" s="25" t="s">
        <v>16</v>
      </c>
      <c r="E52" s="33">
        <v>1</v>
      </c>
    </row>
    <row r="53" spans="1:5" ht="24.5" thickBot="1" x14ac:dyDescent="0.4">
      <c r="A53" s="8" t="s">
        <v>92</v>
      </c>
      <c r="B53" s="9">
        <f>COUNTIF(B3:B52, "NR")+COUNTIF(B3:B52, "NR ")</f>
        <v>13</v>
      </c>
      <c r="C53" s="34">
        <f>COUNTIF(C3:C52, "NTS")+COUNTIF(C3:C52, "NTS ")</f>
        <v>17</v>
      </c>
      <c r="D53" s="9">
        <f>COUNTIF(D3:D52, "NR")+COUNTIF(D3:D52, "NR ")</f>
        <v>15</v>
      </c>
      <c r="E53" s="34">
        <f>COUNTIF(E3:E52, "NTS")+COUNTIF(E3:E52, "NTS ")</f>
        <v>16</v>
      </c>
    </row>
    <row r="54" spans="1:5" ht="24" x14ac:dyDescent="0.35">
      <c r="A54" s="7" t="s">
        <v>70</v>
      </c>
      <c r="B54">
        <f>50-B53</f>
        <v>37</v>
      </c>
      <c r="C54">
        <f t="shared" ref="C54:E54" si="0">50-C53</f>
        <v>33</v>
      </c>
      <c r="D54">
        <f t="shared" si="0"/>
        <v>35</v>
      </c>
      <c r="E54">
        <f t="shared" si="0"/>
        <v>34</v>
      </c>
    </row>
    <row r="55" spans="1:5" x14ac:dyDescent="0.35">
      <c r="A55" s="4"/>
    </row>
    <row r="56" spans="1:5" x14ac:dyDescent="0.35">
      <c r="A56" s="52" t="s">
        <v>283</v>
      </c>
    </row>
    <row r="59" spans="1:5" x14ac:dyDescent="0.35">
      <c r="A59" s="51"/>
    </row>
  </sheetData>
  <sortState xmlns:xlrd2="http://schemas.microsoft.com/office/spreadsheetml/2017/richdata2" ref="A3:E51">
    <sortCondition ref="A3"/>
  </sortState>
  <mergeCells count="3">
    <mergeCell ref="A1:A2"/>
    <mergeCell ref="B1:C1"/>
    <mergeCell ref="D1:E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04171-D732-46A1-B1F8-3DD956465FCD}">
  <dimension ref="A1:G62"/>
  <sheetViews>
    <sheetView workbookViewId="0">
      <selection sqref="A1:A2"/>
    </sheetView>
  </sheetViews>
  <sheetFormatPr defaultRowHeight="14.5" x14ac:dyDescent="0.35"/>
  <sheetData>
    <row r="1" spans="1:7" ht="15" customHeight="1" thickTop="1" thickBot="1" x14ac:dyDescent="0.4">
      <c r="A1" s="59" t="s">
        <v>71</v>
      </c>
      <c r="B1" s="61" t="s">
        <v>112</v>
      </c>
      <c r="C1" s="62"/>
      <c r="D1" s="63"/>
      <c r="E1" s="64" t="s">
        <v>284</v>
      </c>
      <c r="F1" s="65"/>
      <c r="G1" s="65"/>
    </row>
    <row r="2" spans="1:7" ht="15" thickBot="1" x14ac:dyDescent="0.4">
      <c r="A2" s="60"/>
      <c r="B2" s="6" t="s">
        <v>3</v>
      </c>
      <c r="C2" s="6" t="s">
        <v>4</v>
      </c>
      <c r="D2" s="6" t="s">
        <v>5</v>
      </c>
      <c r="E2" s="53" t="s">
        <v>3</v>
      </c>
      <c r="F2" s="53" t="s">
        <v>4</v>
      </c>
      <c r="G2" s="53" t="s">
        <v>5</v>
      </c>
    </row>
    <row r="3" spans="1:7" ht="15" thickTop="1" x14ac:dyDescent="0.35">
      <c r="A3" s="15" t="s">
        <v>7</v>
      </c>
      <c r="B3" s="16" t="s">
        <v>10</v>
      </c>
      <c r="C3" s="16" t="s">
        <v>10</v>
      </c>
      <c r="D3" s="16" t="s">
        <v>9</v>
      </c>
      <c r="E3" s="16" t="s">
        <v>113</v>
      </c>
      <c r="F3" s="16" t="s">
        <v>113</v>
      </c>
      <c r="G3" s="16"/>
    </row>
    <row r="4" spans="1:7" ht="25.5" x14ac:dyDescent="0.35">
      <c r="A4" s="18" t="s">
        <v>256</v>
      </c>
      <c r="B4" s="19" t="s">
        <v>230</v>
      </c>
      <c r="C4" s="19" t="s">
        <v>10</v>
      </c>
      <c r="D4" s="31">
        <v>0.02</v>
      </c>
      <c r="E4" s="19" t="s">
        <v>10</v>
      </c>
      <c r="F4" s="19" t="s">
        <v>10</v>
      </c>
      <c r="G4" s="19"/>
    </row>
    <row r="5" spans="1:7" x14ac:dyDescent="0.35">
      <c r="A5" s="18" t="s">
        <v>11</v>
      </c>
      <c r="B5" s="19" t="s">
        <v>114</v>
      </c>
      <c r="C5" s="19" t="s">
        <v>115</v>
      </c>
      <c r="D5" s="31">
        <v>0.01</v>
      </c>
      <c r="E5" s="19" t="s">
        <v>113</v>
      </c>
      <c r="F5" s="19" t="s">
        <v>113</v>
      </c>
      <c r="G5" s="19" t="s">
        <v>113</v>
      </c>
    </row>
    <row r="6" spans="1:7" x14ac:dyDescent="0.35">
      <c r="A6" s="18" t="s">
        <v>13</v>
      </c>
      <c r="B6" s="19" t="s">
        <v>116</v>
      </c>
      <c r="C6" s="19" t="s">
        <v>117</v>
      </c>
      <c r="D6" s="19" t="s">
        <v>9</v>
      </c>
      <c r="E6" s="19" t="s">
        <v>113</v>
      </c>
      <c r="F6" s="19" t="s">
        <v>113</v>
      </c>
      <c r="G6" s="19" t="s">
        <v>113</v>
      </c>
    </row>
    <row r="7" spans="1:7" x14ac:dyDescent="0.35">
      <c r="A7" s="18" t="s">
        <v>15</v>
      </c>
      <c r="B7" s="19" t="s">
        <v>118</v>
      </c>
      <c r="C7" s="19" t="s">
        <v>119</v>
      </c>
      <c r="D7" s="19" t="s">
        <v>9</v>
      </c>
      <c r="E7" s="19" t="s">
        <v>113</v>
      </c>
      <c r="F7" s="19" t="s">
        <v>113</v>
      </c>
      <c r="G7" s="19" t="s">
        <v>113</v>
      </c>
    </row>
    <row r="8" spans="1:7" x14ac:dyDescent="0.35">
      <c r="A8" s="18" t="s">
        <v>18</v>
      </c>
      <c r="B8" s="19" t="s">
        <v>120</v>
      </c>
      <c r="C8" s="19" t="s">
        <v>119</v>
      </c>
      <c r="D8" s="32">
        <v>1.2E-2</v>
      </c>
      <c r="E8" s="19" t="s">
        <v>10</v>
      </c>
      <c r="F8" s="19" t="s">
        <v>121</v>
      </c>
      <c r="G8" s="19" t="s">
        <v>121</v>
      </c>
    </row>
    <row r="9" spans="1:7" x14ac:dyDescent="0.35">
      <c r="A9" s="18" t="s">
        <v>19</v>
      </c>
      <c r="B9" s="19" t="s">
        <v>10</v>
      </c>
      <c r="C9" s="19" t="s">
        <v>10</v>
      </c>
      <c r="D9" s="19" t="s">
        <v>9</v>
      </c>
      <c r="E9" s="19" t="s">
        <v>113</v>
      </c>
      <c r="F9" s="19" t="s">
        <v>113</v>
      </c>
      <c r="G9" s="19" t="s">
        <v>121</v>
      </c>
    </row>
    <row r="10" spans="1:7" ht="24" x14ac:dyDescent="0.35">
      <c r="A10" s="18" t="s">
        <v>21</v>
      </c>
      <c r="B10" s="19" t="s">
        <v>10</v>
      </c>
      <c r="C10" s="19" t="s">
        <v>10</v>
      </c>
      <c r="D10" s="19" t="s">
        <v>9</v>
      </c>
      <c r="E10" s="19" t="s">
        <v>121</v>
      </c>
      <c r="F10" s="19" t="s">
        <v>121</v>
      </c>
      <c r="G10" s="19"/>
    </row>
    <row r="11" spans="1:7" ht="75.5" customHeight="1" x14ac:dyDescent="0.35">
      <c r="A11" s="18" t="s">
        <v>22</v>
      </c>
      <c r="B11" s="19" t="s">
        <v>122</v>
      </c>
      <c r="C11" s="19" t="s">
        <v>123</v>
      </c>
      <c r="D11" s="31">
        <v>0.3</v>
      </c>
      <c r="E11" s="19" t="s">
        <v>113</v>
      </c>
      <c r="F11" s="19" t="s">
        <v>113</v>
      </c>
      <c r="G11" s="19" t="s">
        <v>121</v>
      </c>
    </row>
    <row r="12" spans="1:7" ht="24" x14ac:dyDescent="0.35">
      <c r="A12" s="18" t="s">
        <v>24</v>
      </c>
      <c r="B12" s="19" t="s">
        <v>10</v>
      </c>
      <c r="C12" s="19" t="s">
        <v>10</v>
      </c>
      <c r="D12" s="31">
        <v>0.01</v>
      </c>
      <c r="E12" s="19" t="s">
        <v>113</v>
      </c>
      <c r="F12" s="19" t="s">
        <v>113</v>
      </c>
      <c r="G12" s="19" t="s">
        <v>113</v>
      </c>
    </row>
    <row r="13" spans="1:7" x14ac:dyDescent="0.35">
      <c r="A13" s="18" t="s">
        <v>25</v>
      </c>
      <c r="B13" s="19" t="s">
        <v>124</v>
      </c>
      <c r="C13" s="19" t="s">
        <v>125</v>
      </c>
      <c r="D13" s="31">
        <v>0.01</v>
      </c>
      <c r="E13" s="19" t="s">
        <v>113</v>
      </c>
      <c r="F13" s="19" t="s">
        <v>113</v>
      </c>
      <c r="G13" s="19" t="s">
        <v>113</v>
      </c>
    </row>
    <row r="14" spans="1:7" ht="24" x14ac:dyDescent="0.35">
      <c r="A14" s="18" t="s">
        <v>26</v>
      </c>
      <c r="B14" s="19" t="s">
        <v>126</v>
      </c>
      <c r="C14" s="19" t="s">
        <v>127</v>
      </c>
      <c r="D14" s="19" t="s">
        <v>9</v>
      </c>
      <c r="E14" s="19" t="s">
        <v>257</v>
      </c>
      <c r="F14" s="19" t="s">
        <v>121</v>
      </c>
      <c r="G14" s="19"/>
    </row>
    <row r="15" spans="1:7" ht="24" x14ac:dyDescent="0.35">
      <c r="A15" s="23" t="s">
        <v>28</v>
      </c>
      <c r="B15" s="19" t="s">
        <v>128</v>
      </c>
      <c r="C15" s="19" t="s">
        <v>129</v>
      </c>
      <c r="D15" s="31">
        <v>0.05</v>
      </c>
      <c r="E15" s="19" t="s">
        <v>113</v>
      </c>
      <c r="F15" s="19" t="s">
        <v>113</v>
      </c>
      <c r="G15" s="19" t="s">
        <v>113</v>
      </c>
    </row>
    <row r="16" spans="1:7" x14ac:dyDescent="0.35">
      <c r="A16" s="18" t="s">
        <v>78</v>
      </c>
      <c r="B16" s="19" t="s">
        <v>130</v>
      </c>
      <c r="C16" s="19" t="s">
        <v>131</v>
      </c>
      <c r="D16" s="31">
        <v>7.0000000000000007E-2</v>
      </c>
      <c r="E16" s="19" t="s">
        <v>10</v>
      </c>
      <c r="F16" s="19" t="s">
        <v>121</v>
      </c>
      <c r="G16" s="19"/>
    </row>
    <row r="17" spans="1:7" x14ac:dyDescent="0.35">
      <c r="A17" s="18" t="s">
        <v>79</v>
      </c>
      <c r="B17" s="19" t="s">
        <v>132</v>
      </c>
      <c r="C17" s="19" t="s">
        <v>133</v>
      </c>
      <c r="D17" s="19" t="s">
        <v>9</v>
      </c>
      <c r="E17" s="19" t="s">
        <v>10</v>
      </c>
      <c r="F17" s="19" t="s">
        <v>121</v>
      </c>
      <c r="G17" s="19"/>
    </row>
    <row r="18" spans="1:7" ht="36" x14ac:dyDescent="0.35">
      <c r="A18" s="18" t="s">
        <v>236</v>
      </c>
      <c r="B18" s="19" t="s">
        <v>134</v>
      </c>
      <c r="C18" s="19" t="s">
        <v>135</v>
      </c>
      <c r="D18" s="31">
        <v>0.15</v>
      </c>
      <c r="E18" s="19" t="s">
        <v>121</v>
      </c>
      <c r="F18" s="19" t="s">
        <v>113</v>
      </c>
      <c r="G18" s="19" t="s">
        <v>121</v>
      </c>
    </row>
    <row r="19" spans="1:7" x14ac:dyDescent="0.35">
      <c r="A19" s="18" t="s">
        <v>31</v>
      </c>
      <c r="B19" s="19" t="s">
        <v>136</v>
      </c>
      <c r="C19" s="19" t="s">
        <v>137</v>
      </c>
      <c r="D19" s="19" t="s">
        <v>9</v>
      </c>
      <c r="E19" s="19" t="s">
        <v>10</v>
      </c>
      <c r="F19" s="19" t="s">
        <v>113</v>
      </c>
      <c r="G19" s="19"/>
    </row>
    <row r="20" spans="1:7" x14ac:dyDescent="0.35">
      <c r="A20" s="18" t="s">
        <v>33</v>
      </c>
      <c r="B20" s="19" t="s">
        <v>138</v>
      </c>
      <c r="C20" s="19" t="s">
        <v>139</v>
      </c>
      <c r="D20" s="31">
        <v>0.03</v>
      </c>
      <c r="E20" s="19" t="s">
        <v>113</v>
      </c>
      <c r="F20" s="19" t="s">
        <v>113</v>
      </c>
      <c r="G20" s="19" t="s">
        <v>113</v>
      </c>
    </row>
    <row r="21" spans="1:7" ht="24" x14ac:dyDescent="0.35">
      <c r="A21" s="18" t="s">
        <v>35</v>
      </c>
      <c r="B21" s="19" t="s">
        <v>140</v>
      </c>
      <c r="C21" s="19" t="s">
        <v>141</v>
      </c>
      <c r="D21" s="31">
        <v>0.19</v>
      </c>
      <c r="E21" s="19" t="s">
        <v>10</v>
      </c>
      <c r="F21" s="19" t="s">
        <v>113</v>
      </c>
      <c r="G21" s="19" t="s">
        <v>121</v>
      </c>
    </row>
    <row r="22" spans="1:7" x14ac:dyDescent="0.35">
      <c r="A22" s="18" t="s">
        <v>36</v>
      </c>
      <c r="B22" s="19" t="s">
        <v>10</v>
      </c>
      <c r="C22" s="19" t="s">
        <v>10</v>
      </c>
      <c r="D22" s="19" t="s">
        <v>9</v>
      </c>
      <c r="E22" s="19" t="s">
        <v>113</v>
      </c>
      <c r="F22" s="19" t="s">
        <v>113</v>
      </c>
      <c r="G22" s="19"/>
    </row>
    <row r="23" spans="1:7" ht="48" x14ac:dyDescent="0.35">
      <c r="A23" s="23" t="s">
        <v>237</v>
      </c>
      <c r="B23" s="19" t="s">
        <v>10</v>
      </c>
      <c r="C23" s="19" t="s">
        <v>10</v>
      </c>
      <c r="D23" s="19" t="s">
        <v>9</v>
      </c>
      <c r="E23" s="19" t="s">
        <v>10</v>
      </c>
      <c r="F23" s="19" t="s">
        <v>113</v>
      </c>
      <c r="G23" s="19" t="s">
        <v>121</v>
      </c>
    </row>
    <row r="24" spans="1:7" ht="24" x14ac:dyDescent="0.35">
      <c r="A24" s="23" t="s">
        <v>142</v>
      </c>
      <c r="B24" s="19" t="s">
        <v>143</v>
      </c>
      <c r="C24" s="19" t="s">
        <v>144</v>
      </c>
      <c r="D24" s="31">
        <v>0.01</v>
      </c>
      <c r="E24" s="19" t="s">
        <v>113</v>
      </c>
      <c r="F24" s="19" t="s">
        <v>113</v>
      </c>
      <c r="G24" s="19" t="s">
        <v>113</v>
      </c>
    </row>
    <row r="25" spans="1:7" x14ac:dyDescent="0.35">
      <c r="A25" s="18" t="s">
        <v>39</v>
      </c>
      <c r="B25" s="19" t="s">
        <v>145</v>
      </c>
      <c r="C25" s="19" t="s">
        <v>115</v>
      </c>
      <c r="D25" s="19" t="s">
        <v>9</v>
      </c>
      <c r="E25" s="19" t="s">
        <v>121</v>
      </c>
      <c r="F25" s="19" t="s">
        <v>121</v>
      </c>
      <c r="G25" s="19"/>
    </row>
    <row r="26" spans="1:7" x14ac:dyDescent="0.35">
      <c r="A26" s="18" t="s">
        <v>40</v>
      </c>
      <c r="B26" s="19" t="s">
        <v>146</v>
      </c>
      <c r="C26" s="19" t="s">
        <v>147</v>
      </c>
      <c r="D26" s="31">
        <v>0.04</v>
      </c>
      <c r="E26" s="19" t="s">
        <v>121</v>
      </c>
      <c r="F26" s="19" t="s">
        <v>113</v>
      </c>
      <c r="G26" s="19"/>
    </row>
    <row r="27" spans="1:7" ht="24" x14ac:dyDescent="0.35">
      <c r="A27" s="18" t="s">
        <v>41</v>
      </c>
      <c r="B27" s="19" t="s">
        <v>148</v>
      </c>
      <c r="C27" s="19" t="s">
        <v>149</v>
      </c>
      <c r="D27" s="19" t="s">
        <v>9</v>
      </c>
      <c r="E27" s="19" t="s">
        <v>10</v>
      </c>
      <c r="F27" s="19" t="s">
        <v>121</v>
      </c>
      <c r="G27" s="19"/>
    </row>
    <row r="28" spans="1:7" ht="37.5" x14ac:dyDescent="0.35">
      <c r="A28" s="18" t="s">
        <v>258</v>
      </c>
      <c r="B28" s="19" t="s">
        <v>167</v>
      </c>
      <c r="C28" s="19" t="s">
        <v>10</v>
      </c>
      <c r="D28" s="19" t="s">
        <v>9</v>
      </c>
      <c r="E28" s="19" t="s">
        <v>10</v>
      </c>
      <c r="F28" s="19" t="s">
        <v>10</v>
      </c>
      <c r="G28" s="19"/>
    </row>
    <row r="29" spans="1:7" x14ac:dyDescent="0.35">
      <c r="A29" s="18" t="s">
        <v>43</v>
      </c>
      <c r="B29" s="19" t="s">
        <v>10</v>
      </c>
      <c r="C29" s="19" t="s">
        <v>10</v>
      </c>
      <c r="D29" s="19" t="s">
        <v>9</v>
      </c>
      <c r="E29" s="19" t="s">
        <v>10</v>
      </c>
      <c r="F29" s="19" t="s">
        <v>121</v>
      </c>
      <c r="G29" s="19" t="s">
        <v>121</v>
      </c>
    </row>
    <row r="30" spans="1:7" x14ac:dyDescent="0.35">
      <c r="A30" s="18" t="s">
        <v>238</v>
      </c>
      <c r="B30" s="19" t="s">
        <v>10</v>
      </c>
      <c r="C30" s="19" t="s">
        <v>10</v>
      </c>
      <c r="D30" s="19" t="s">
        <v>9</v>
      </c>
      <c r="E30" s="19" t="s">
        <v>10</v>
      </c>
      <c r="F30" s="19" t="s">
        <v>10</v>
      </c>
      <c r="G30" s="19"/>
    </row>
    <row r="31" spans="1:7" ht="24" x14ac:dyDescent="0.35">
      <c r="A31" s="18" t="s">
        <v>44</v>
      </c>
      <c r="B31" s="19" t="s">
        <v>150</v>
      </c>
      <c r="C31" s="19" t="s">
        <v>151</v>
      </c>
      <c r="D31" s="19" t="s">
        <v>9</v>
      </c>
      <c r="E31" s="19" t="s">
        <v>10</v>
      </c>
      <c r="F31" s="19" t="s">
        <v>113</v>
      </c>
      <c r="G31" s="19"/>
    </row>
    <row r="32" spans="1:7" x14ac:dyDescent="0.35">
      <c r="A32" s="18" t="s">
        <v>45</v>
      </c>
      <c r="B32" s="19" t="s">
        <v>10</v>
      </c>
      <c r="C32" s="19" t="s">
        <v>10</v>
      </c>
      <c r="D32" s="19" t="s">
        <v>9</v>
      </c>
      <c r="E32" s="19" t="s">
        <v>10</v>
      </c>
      <c r="F32" s="19" t="s">
        <v>113</v>
      </c>
      <c r="G32" s="19"/>
    </row>
    <row r="33" spans="1:7" ht="24" x14ac:dyDescent="0.35">
      <c r="A33" s="18" t="s">
        <v>46</v>
      </c>
      <c r="B33" s="19" t="s">
        <v>152</v>
      </c>
      <c r="C33" s="19" t="s">
        <v>153</v>
      </c>
      <c r="D33" s="31">
        <v>0.01</v>
      </c>
      <c r="E33" s="19" t="s">
        <v>113</v>
      </c>
      <c r="F33" s="19" t="s">
        <v>113</v>
      </c>
      <c r="G33" s="19" t="s">
        <v>113</v>
      </c>
    </row>
    <row r="34" spans="1:7" x14ac:dyDescent="0.35">
      <c r="A34" s="18" t="s">
        <v>47</v>
      </c>
      <c r="B34" s="19" t="s">
        <v>154</v>
      </c>
      <c r="C34" s="19" t="s">
        <v>155</v>
      </c>
      <c r="D34" s="19" t="s">
        <v>9</v>
      </c>
      <c r="E34" s="19" t="s">
        <v>10</v>
      </c>
      <c r="F34" s="19" t="s">
        <v>113</v>
      </c>
      <c r="G34" s="19"/>
    </row>
    <row r="35" spans="1:7" ht="36" x14ac:dyDescent="0.35">
      <c r="A35" s="18" t="s">
        <v>48</v>
      </c>
      <c r="B35" s="19" t="s">
        <v>156</v>
      </c>
      <c r="C35" s="19" t="s">
        <v>157</v>
      </c>
      <c r="D35" s="31">
        <v>0</v>
      </c>
      <c r="E35" s="19" t="s">
        <v>10</v>
      </c>
      <c r="F35" s="19" t="s">
        <v>113</v>
      </c>
      <c r="G35" s="19"/>
    </row>
    <row r="36" spans="1:7" x14ac:dyDescent="0.35">
      <c r="A36" s="18" t="s">
        <v>233</v>
      </c>
      <c r="B36" s="19" t="s">
        <v>10</v>
      </c>
      <c r="C36" s="19" t="s">
        <v>10</v>
      </c>
      <c r="D36" s="19" t="s">
        <v>9</v>
      </c>
      <c r="E36" s="19" t="s">
        <v>10</v>
      </c>
      <c r="F36" s="19" t="s">
        <v>121</v>
      </c>
      <c r="G36" s="19" t="s">
        <v>121</v>
      </c>
    </row>
    <row r="37" spans="1:7" x14ac:dyDescent="0.35">
      <c r="A37" s="18" t="s">
        <v>67</v>
      </c>
      <c r="B37" s="19" t="s">
        <v>10</v>
      </c>
      <c r="C37" s="19" t="s">
        <v>10</v>
      </c>
      <c r="D37" s="19" t="s">
        <v>9</v>
      </c>
      <c r="E37" s="19" t="s">
        <v>10</v>
      </c>
      <c r="F37" s="19" t="s">
        <v>10</v>
      </c>
      <c r="G37" s="19"/>
    </row>
    <row r="38" spans="1:7" ht="24" x14ac:dyDescent="0.35">
      <c r="A38" s="18" t="s">
        <v>87</v>
      </c>
      <c r="B38" s="19" t="s">
        <v>10</v>
      </c>
      <c r="C38" s="19" t="s">
        <v>10</v>
      </c>
      <c r="D38" s="19" t="s">
        <v>9</v>
      </c>
      <c r="E38" s="19" t="s">
        <v>10</v>
      </c>
      <c r="F38" s="19" t="s">
        <v>121</v>
      </c>
      <c r="G38" s="19" t="s">
        <v>121</v>
      </c>
    </row>
    <row r="39" spans="1:7" x14ac:dyDescent="0.35">
      <c r="A39" s="18" t="s">
        <v>49</v>
      </c>
      <c r="B39" s="19" t="s">
        <v>158</v>
      </c>
      <c r="C39" s="19" t="s">
        <v>159</v>
      </c>
      <c r="D39" s="32">
        <v>1.2999999999999999E-2</v>
      </c>
      <c r="E39" s="19" t="s">
        <v>10</v>
      </c>
      <c r="F39" s="19" t="s">
        <v>113</v>
      </c>
      <c r="G39" s="19" t="s">
        <v>121</v>
      </c>
    </row>
    <row r="40" spans="1:7" ht="24" x14ac:dyDescent="0.35">
      <c r="A40" s="18" t="s">
        <v>52</v>
      </c>
      <c r="B40" s="19" t="s">
        <v>160</v>
      </c>
      <c r="C40" s="19" t="s">
        <v>161</v>
      </c>
      <c r="D40" s="31">
        <v>7.0000000000000007E-2</v>
      </c>
      <c r="E40" s="19" t="s">
        <v>10</v>
      </c>
      <c r="F40" s="19" t="s">
        <v>113</v>
      </c>
      <c r="G40" s="19"/>
    </row>
    <row r="41" spans="1:7" ht="24" x14ac:dyDescent="0.35">
      <c r="A41" s="18" t="s">
        <v>53</v>
      </c>
      <c r="B41" s="19" t="s">
        <v>162</v>
      </c>
      <c r="C41" s="19" t="s">
        <v>10</v>
      </c>
      <c r="D41" s="19" t="s">
        <v>9</v>
      </c>
      <c r="E41" s="19" t="s">
        <v>113</v>
      </c>
      <c r="F41" s="19" t="s">
        <v>113</v>
      </c>
      <c r="G41" s="19" t="s">
        <v>113</v>
      </c>
    </row>
    <row r="42" spans="1:7" x14ac:dyDescent="0.35">
      <c r="A42" s="18" t="s">
        <v>54</v>
      </c>
      <c r="B42" s="19" t="s">
        <v>10</v>
      </c>
      <c r="C42" s="19" t="s">
        <v>10</v>
      </c>
      <c r="D42" s="19" t="s">
        <v>9</v>
      </c>
      <c r="E42" s="19" t="s">
        <v>10</v>
      </c>
      <c r="F42" s="19" t="s">
        <v>10</v>
      </c>
      <c r="G42" s="19"/>
    </row>
    <row r="43" spans="1:7" ht="25.5" x14ac:dyDescent="0.35">
      <c r="A43" s="18" t="s">
        <v>241</v>
      </c>
      <c r="B43" s="19" t="s">
        <v>10</v>
      </c>
      <c r="C43" s="19" t="s">
        <v>10</v>
      </c>
      <c r="D43" s="32">
        <v>4.0000000000000001E-3</v>
      </c>
      <c r="E43" s="19" t="s">
        <v>10</v>
      </c>
      <c r="F43" s="19" t="s">
        <v>10</v>
      </c>
      <c r="G43" s="19" t="s">
        <v>121</v>
      </c>
    </row>
    <row r="44" spans="1:7" x14ac:dyDescent="0.35">
      <c r="A44" s="18" t="s">
        <v>55</v>
      </c>
      <c r="B44" s="19" t="s">
        <v>10</v>
      </c>
      <c r="C44" s="19" t="s">
        <v>10</v>
      </c>
      <c r="D44" s="19" t="s">
        <v>9</v>
      </c>
      <c r="E44" s="19" t="s">
        <v>10</v>
      </c>
      <c r="F44" s="19" t="s">
        <v>121</v>
      </c>
      <c r="G44" s="19"/>
    </row>
    <row r="45" spans="1:7" x14ac:dyDescent="0.35">
      <c r="A45" s="18" t="s">
        <v>56</v>
      </c>
      <c r="B45" s="19" t="s">
        <v>10</v>
      </c>
      <c r="C45" s="19" t="s">
        <v>10</v>
      </c>
      <c r="D45" s="19" t="s">
        <v>9</v>
      </c>
      <c r="E45" s="19" t="s">
        <v>113</v>
      </c>
      <c r="F45" s="19" t="s">
        <v>113</v>
      </c>
      <c r="G45" s="19" t="s">
        <v>113</v>
      </c>
    </row>
    <row r="46" spans="1:7" ht="24" x14ac:dyDescent="0.35">
      <c r="A46" s="18" t="s">
        <v>58</v>
      </c>
      <c r="B46" s="19" t="s">
        <v>163</v>
      </c>
      <c r="C46" s="19" t="s">
        <v>164</v>
      </c>
      <c r="D46" s="31">
        <v>0.2</v>
      </c>
      <c r="E46" s="19" t="s">
        <v>121</v>
      </c>
      <c r="F46" s="19" t="s">
        <v>121</v>
      </c>
      <c r="G46" s="19" t="s">
        <v>121</v>
      </c>
    </row>
    <row r="47" spans="1:7" ht="24" x14ac:dyDescent="0.35">
      <c r="A47" s="18" t="s">
        <v>89</v>
      </c>
      <c r="B47" s="19" t="s">
        <v>10</v>
      </c>
      <c r="C47" s="19" t="s">
        <v>10</v>
      </c>
      <c r="D47" s="19" t="s">
        <v>9</v>
      </c>
      <c r="E47" s="19" t="s">
        <v>113</v>
      </c>
      <c r="F47" s="19" t="s">
        <v>121</v>
      </c>
      <c r="G47" s="19"/>
    </row>
    <row r="48" spans="1:7" x14ac:dyDescent="0.35">
      <c r="A48" s="18" t="s">
        <v>61</v>
      </c>
      <c r="B48" s="19" t="s">
        <v>10</v>
      </c>
      <c r="C48" s="19" t="s">
        <v>10</v>
      </c>
      <c r="D48" s="31">
        <v>0.05</v>
      </c>
      <c r="E48" s="19" t="s">
        <v>10</v>
      </c>
      <c r="F48" s="19" t="s">
        <v>113</v>
      </c>
      <c r="G48" s="19" t="s">
        <v>121</v>
      </c>
    </row>
    <row r="49" spans="1:7" x14ac:dyDescent="0.35">
      <c r="A49" s="18" t="s">
        <v>62</v>
      </c>
      <c r="B49" s="19" t="s">
        <v>165</v>
      </c>
      <c r="C49" s="19" t="s">
        <v>166</v>
      </c>
      <c r="D49" s="32">
        <v>1.4999999999999999E-2</v>
      </c>
      <c r="E49" s="19" t="s">
        <v>113</v>
      </c>
      <c r="F49" s="19" t="s">
        <v>113</v>
      </c>
      <c r="G49" s="19" t="s">
        <v>113</v>
      </c>
    </row>
    <row r="50" spans="1:7" ht="36" x14ac:dyDescent="0.35">
      <c r="A50" s="18" t="s">
        <v>226</v>
      </c>
      <c r="B50" s="19" t="s">
        <v>231</v>
      </c>
      <c r="C50" s="19" t="s">
        <v>10</v>
      </c>
      <c r="D50" s="32" t="s">
        <v>9</v>
      </c>
      <c r="E50" s="19" t="s">
        <v>113</v>
      </c>
      <c r="F50" s="19" t="s">
        <v>113</v>
      </c>
      <c r="G50" s="19" t="s">
        <v>113</v>
      </c>
    </row>
    <row r="51" spans="1:7" x14ac:dyDescent="0.35">
      <c r="A51" s="18" t="s">
        <v>64</v>
      </c>
      <c r="B51" s="19" t="s">
        <v>10</v>
      </c>
      <c r="C51" s="19" t="s">
        <v>10</v>
      </c>
      <c r="D51" s="19" t="s">
        <v>9</v>
      </c>
      <c r="E51" s="19" t="s">
        <v>10</v>
      </c>
      <c r="F51" s="19" t="s">
        <v>113</v>
      </c>
      <c r="G51" s="19"/>
    </row>
    <row r="52" spans="1:7" ht="15" thickBot="1" x14ac:dyDescent="0.4">
      <c r="A52" s="24" t="s">
        <v>242</v>
      </c>
      <c r="B52" s="25" t="s">
        <v>10</v>
      </c>
      <c r="C52" s="25" t="s">
        <v>10</v>
      </c>
      <c r="D52" s="25" t="s">
        <v>9</v>
      </c>
      <c r="E52" s="25" t="s">
        <v>10</v>
      </c>
      <c r="F52" s="25" t="s">
        <v>10</v>
      </c>
      <c r="G52" s="25" t="s">
        <v>121</v>
      </c>
    </row>
    <row r="53" spans="1:7" ht="24" x14ac:dyDescent="0.35">
      <c r="A53" s="5" t="s">
        <v>168</v>
      </c>
      <c r="B53">
        <f>COUNTIF(B3:B52, "NR")+COUNTIF(B3:B52, "NR ")</f>
        <v>20</v>
      </c>
      <c r="C53">
        <f>COUNTIF(C3:C52, "NR")+COUNTIF(C3:C52, "NR ")</f>
        <v>24</v>
      </c>
      <c r="D53">
        <f>COUNTIF(D3:D52, "NTS")+COUNTIF(D3:D52, "NTS ")</f>
        <v>29</v>
      </c>
      <c r="E53">
        <f>COUNTIF(E3:E52, "NR")+COUNTIF(E3:E52, "NR ")</f>
        <v>26</v>
      </c>
      <c r="F53">
        <f>COUNTIF(F3:F52, "NR")+COUNTIF(F3:F52, "NR ")</f>
        <v>7</v>
      </c>
      <c r="G53">
        <f>COUNTIF(G3:G52, "")+COUNTIF(G3:G52, " ")</f>
        <v>23</v>
      </c>
    </row>
    <row r="54" spans="1:7" ht="24" x14ac:dyDescent="0.35">
      <c r="A54" s="11" t="s">
        <v>70</v>
      </c>
      <c r="B54">
        <f>50-B53</f>
        <v>30</v>
      </c>
      <c r="C54">
        <f t="shared" ref="C54:G54" si="0">50-C53</f>
        <v>26</v>
      </c>
      <c r="D54">
        <f t="shared" si="0"/>
        <v>21</v>
      </c>
      <c r="E54">
        <f t="shared" si="0"/>
        <v>24</v>
      </c>
      <c r="F54">
        <f t="shared" si="0"/>
        <v>43</v>
      </c>
      <c r="G54">
        <f t="shared" si="0"/>
        <v>27</v>
      </c>
    </row>
    <row r="55" spans="1:7" x14ac:dyDescent="0.35">
      <c r="A55" s="5" t="s">
        <v>121</v>
      </c>
      <c r="E55">
        <f>COUNTIF(E3:E52, "Yes")+COUNTIF(E3:E52, "Yes ")</f>
        <v>5</v>
      </c>
      <c r="F55">
        <f t="shared" ref="F55:G55" si="1">COUNTIF(F3:F52, "Yes")+COUNTIF(F3:F52, "Yes ")</f>
        <v>13</v>
      </c>
      <c r="G55">
        <f t="shared" si="1"/>
        <v>14</v>
      </c>
    </row>
    <row r="57" spans="1:7" x14ac:dyDescent="0.35">
      <c r="A57" s="51" t="s">
        <v>285</v>
      </c>
    </row>
    <row r="58" spans="1:7" x14ac:dyDescent="0.35">
      <c r="A58" s="52" t="s">
        <v>277</v>
      </c>
    </row>
    <row r="59" spans="1:7" x14ac:dyDescent="0.35">
      <c r="A59" s="51" t="s">
        <v>286</v>
      </c>
    </row>
    <row r="62" spans="1:7" x14ac:dyDescent="0.35">
      <c r="A62" s="51"/>
    </row>
  </sheetData>
  <mergeCells count="3">
    <mergeCell ref="A1:A2"/>
    <mergeCell ref="B1:D1"/>
    <mergeCell ref="E1:G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E535C-2C1E-4185-A76A-FA0B20E134CC}">
  <dimension ref="A1:G60"/>
  <sheetViews>
    <sheetView workbookViewId="0">
      <selection sqref="A1:A2"/>
    </sheetView>
  </sheetViews>
  <sheetFormatPr defaultRowHeight="14.5" x14ac:dyDescent="0.35"/>
  <sheetData>
    <row r="1" spans="1:7" ht="15" thickBot="1" x14ac:dyDescent="0.4">
      <c r="A1" s="59" t="s">
        <v>71</v>
      </c>
      <c r="B1" s="56" t="s">
        <v>169</v>
      </c>
      <c r="C1" s="57"/>
      <c r="D1" s="58"/>
      <c r="E1" s="56" t="s">
        <v>170</v>
      </c>
      <c r="F1" s="57"/>
      <c r="G1" s="58"/>
    </row>
    <row r="2" spans="1:7" ht="15" thickBot="1" x14ac:dyDescent="0.4">
      <c r="A2" s="60"/>
      <c r="B2" s="6" t="s">
        <v>3</v>
      </c>
      <c r="C2" s="6" t="s">
        <v>4</v>
      </c>
      <c r="D2" s="6" t="s">
        <v>5</v>
      </c>
      <c r="E2" s="6" t="s">
        <v>3</v>
      </c>
      <c r="F2" s="6" t="s">
        <v>4</v>
      </c>
      <c r="G2" s="6" t="s">
        <v>5</v>
      </c>
    </row>
    <row r="3" spans="1:7" ht="15" thickTop="1" x14ac:dyDescent="0.35">
      <c r="A3" s="15" t="s">
        <v>7</v>
      </c>
      <c r="B3" s="16" t="s">
        <v>113</v>
      </c>
      <c r="C3" s="16" t="s">
        <v>113</v>
      </c>
      <c r="D3" s="16" t="s">
        <v>9</v>
      </c>
      <c r="E3" s="16" t="s">
        <v>113</v>
      </c>
      <c r="F3" s="16" t="s">
        <v>113</v>
      </c>
      <c r="G3" s="16" t="s">
        <v>9</v>
      </c>
    </row>
    <row r="4" spans="1:7" ht="25.5" x14ac:dyDescent="0.35">
      <c r="A4" s="18" t="s">
        <v>259</v>
      </c>
      <c r="B4" s="19"/>
      <c r="C4" s="19"/>
      <c r="D4" s="19">
        <v>2024</v>
      </c>
      <c r="E4" s="19"/>
      <c r="F4" s="19"/>
      <c r="G4" s="19">
        <v>2024</v>
      </c>
    </row>
    <row r="5" spans="1:7" x14ac:dyDescent="0.35">
      <c r="A5" s="18" t="s">
        <v>11</v>
      </c>
      <c r="B5" s="19" t="s">
        <v>121</v>
      </c>
      <c r="C5" s="19" t="s">
        <v>121</v>
      </c>
      <c r="D5" s="19">
        <v>2019</v>
      </c>
      <c r="E5" s="19" t="s">
        <v>121</v>
      </c>
      <c r="F5" s="19" t="s">
        <v>121</v>
      </c>
      <c r="G5" s="19">
        <v>2019</v>
      </c>
    </row>
    <row r="6" spans="1:7" x14ac:dyDescent="0.35">
      <c r="A6" s="18" t="s">
        <v>13</v>
      </c>
      <c r="B6" s="19" t="s">
        <v>121</v>
      </c>
      <c r="C6" s="19" t="s">
        <v>121</v>
      </c>
      <c r="D6" s="19" t="s">
        <v>171</v>
      </c>
      <c r="E6" s="19" t="s">
        <v>121</v>
      </c>
      <c r="F6" s="19" t="s">
        <v>121</v>
      </c>
      <c r="G6" s="19" t="s">
        <v>171</v>
      </c>
    </row>
    <row r="7" spans="1:7" x14ac:dyDescent="0.35">
      <c r="A7" s="18" t="s">
        <v>15</v>
      </c>
      <c r="B7" s="19" t="s">
        <v>121</v>
      </c>
      <c r="C7" s="19" t="s">
        <v>121</v>
      </c>
      <c r="D7" s="19" t="s">
        <v>171</v>
      </c>
      <c r="E7" s="19" t="s">
        <v>121</v>
      </c>
      <c r="F7" s="19" t="s">
        <v>121</v>
      </c>
      <c r="G7" s="19" t="s">
        <v>171</v>
      </c>
    </row>
    <row r="8" spans="1:7" x14ac:dyDescent="0.35">
      <c r="A8" s="18" t="s">
        <v>18</v>
      </c>
      <c r="B8" s="19" t="s">
        <v>113</v>
      </c>
      <c r="C8" s="19" t="s">
        <v>113</v>
      </c>
      <c r="D8" s="19">
        <v>2021</v>
      </c>
      <c r="E8" s="19" t="s">
        <v>113</v>
      </c>
      <c r="F8" s="19" t="s">
        <v>113</v>
      </c>
      <c r="G8" s="19">
        <v>2021</v>
      </c>
    </row>
    <row r="9" spans="1:7" x14ac:dyDescent="0.35">
      <c r="A9" s="18" t="s">
        <v>19</v>
      </c>
      <c r="B9" s="19" t="s">
        <v>121</v>
      </c>
      <c r="C9" s="19" t="s">
        <v>121</v>
      </c>
      <c r="D9" s="19">
        <v>2020</v>
      </c>
      <c r="E9" s="19" t="s">
        <v>121</v>
      </c>
      <c r="F9" s="19" t="s">
        <v>121</v>
      </c>
      <c r="G9" s="19">
        <v>2022</v>
      </c>
    </row>
    <row r="10" spans="1:7" ht="24" x14ac:dyDescent="0.35">
      <c r="A10" s="18" t="s">
        <v>21</v>
      </c>
      <c r="B10" s="19" t="s">
        <v>121</v>
      </c>
      <c r="C10" s="19" t="s">
        <v>121</v>
      </c>
      <c r="D10" s="19" t="s">
        <v>171</v>
      </c>
      <c r="E10" s="19" t="s">
        <v>121</v>
      </c>
      <c r="F10" s="19" t="s">
        <v>121</v>
      </c>
      <c r="G10" s="19" t="s">
        <v>171</v>
      </c>
    </row>
    <row r="11" spans="1:7" x14ac:dyDescent="0.35">
      <c r="A11" s="18" t="s">
        <v>22</v>
      </c>
      <c r="B11" s="19" t="s">
        <v>113</v>
      </c>
      <c r="C11" s="19" t="s">
        <v>113</v>
      </c>
      <c r="D11" s="19">
        <v>2023</v>
      </c>
      <c r="E11" s="19" t="s">
        <v>113</v>
      </c>
      <c r="F11" s="19" t="s">
        <v>113</v>
      </c>
      <c r="G11" s="19">
        <v>2023</v>
      </c>
    </row>
    <row r="12" spans="1:7" ht="24" x14ac:dyDescent="0.35">
      <c r="A12" s="18" t="s">
        <v>24</v>
      </c>
      <c r="B12" s="19" t="s">
        <v>121</v>
      </c>
      <c r="C12" s="19" t="s">
        <v>121</v>
      </c>
      <c r="D12" s="19" t="s">
        <v>171</v>
      </c>
      <c r="E12" s="19" t="s">
        <v>121</v>
      </c>
      <c r="F12" s="19" t="s">
        <v>121</v>
      </c>
      <c r="G12" s="19" t="s">
        <v>171</v>
      </c>
    </row>
    <row r="13" spans="1:7" x14ac:dyDescent="0.35">
      <c r="A13" s="18" t="s">
        <v>25</v>
      </c>
      <c r="B13" s="19" t="s">
        <v>121</v>
      </c>
      <c r="C13" s="19" t="s">
        <v>121</v>
      </c>
      <c r="D13" s="19">
        <v>2015</v>
      </c>
      <c r="E13" s="19" t="s">
        <v>121</v>
      </c>
      <c r="F13" s="19" t="s">
        <v>121</v>
      </c>
      <c r="G13" s="19">
        <v>2016</v>
      </c>
    </row>
    <row r="14" spans="1:7" x14ac:dyDescent="0.35">
      <c r="A14" s="18" t="s">
        <v>26</v>
      </c>
      <c r="B14" s="19" t="s">
        <v>121</v>
      </c>
      <c r="C14" s="19" t="s">
        <v>121</v>
      </c>
      <c r="D14" s="19" t="s">
        <v>171</v>
      </c>
      <c r="E14" s="19" t="s">
        <v>121</v>
      </c>
      <c r="F14" s="19" t="s">
        <v>121</v>
      </c>
      <c r="G14" s="19" t="s">
        <v>171</v>
      </c>
    </row>
    <row r="15" spans="1:7" ht="24" x14ac:dyDescent="0.35">
      <c r="A15" s="18" t="s">
        <v>28</v>
      </c>
      <c r="B15" s="19" t="s">
        <v>121</v>
      </c>
      <c r="C15" s="19" t="s">
        <v>121</v>
      </c>
      <c r="D15" s="19" t="s">
        <v>171</v>
      </c>
      <c r="E15" s="19" t="s">
        <v>121</v>
      </c>
      <c r="F15" s="19" t="s">
        <v>121</v>
      </c>
      <c r="G15" s="19" t="s">
        <v>171</v>
      </c>
    </row>
    <row r="16" spans="1:7" x14ac:dyDescent="0.35">
      <c r="A16" s="18" t="s">
        <v>78</v>
      </c>
      <c r="B16" s="19"/>
      <c r="C16" s="19" t="s">
        <v>113</v>
      </c>
      <c r="D16" s="19">
        <v>2024</v>
      </c>
      <c r="E16" s="19"/>
      <c r="F16" s="19" t="s">
        <v>113</v>
      </c>
      <c r="G16" s="19">
        <v>2024</v>
      </c>
    </row>
    <row r="17" spans="1:7" x14ac:dyDescent="0.35">
      <c r="A17" s="18" t="s">
        <v>79</v>
      </c>
      <c r="B17" s="19" t="s">
        <v>113</v>
      </c>
      <c r="C17" s="19" t="s">
        <v>113</v>
      </c>
      <c r="D17" s="19">
        <v>2017</v>
      </c>
      <c r="E17" s="19" t="s">
        <v>113</v>
      </c>
      <c r="F17" s="19" t="s">
        <v>113</v>
      </c>
      <c r="G17" s="19" t="s">
        <v>9</v>
      </c>
    </row>
    <row r="18" spans="1:7" ht="36" x14ac:dyDescent="0.35">
      <c r="A18" s="18" t="s">
        <v>236</v>
      </c>
      <c r="B18" s="19" t="s">
        <v>121</v>
      </c>
      <c r="C18" s="19" t="s">
        <v>121</v>
      </c>
      <c r="D18" s="19">
        <v>2015</v>
      </c>
      <c r="E18" s="19" t="s">
        <v>121</v>
      </c>
      <c r="F18" s="19" t="s">
        <v>121</v>
      </c>
      <c r="G18" s="19">
        <v>2020</v>
      </c>
    </row>
    <row r="19" spans="1:7" x14ac:dyDescent="0.35">
      <c r="A19" s="18" t="s">
        <v>31</v>
      </c>
      <c r="B19" s="19" t="s">
        <v>121</v>
      </c>
      <c r="C19" s="19" t="s">
        <v>121</v>
      </c>
      <c r="D19" s="19" t="s">
        <v>171</v>
      </c>
      <c r="E19" s="19" t="s">
        <v>121</v>
      </c>
      <c r="F19" s="19" t="s">
        <v>121</v>
      </c>
      <c r="G19" s="19" t="s">
        <v>171</v>
      </c>
    </row>
    <row r="20" spans="1:7" x14ac:dyDescent="0.35">
      <c r="A20" s="18" t="s">
        <v>33</v>
      </c>
      <c r="B20" s="19" t="s">
        <v>121</v>
      </c>
      <c r="C20" s="19" t="s">
        <v>121</v>
      </c>
      <c r="D20" s="19" t="s">
        <v>171</v>
      </c>
      <c r="E20" s="19" t="s">
        <v>121</v>
      </c>
      <c r="F20" s="19" t="s">
        <v>121</v>
      </c>
      <c r="G20" s="19" t="s">
        <v>171</v>
      </c>
    </row>
    <row r="21" spans="1:7" x14ac:dyDescent="0.35">
      <c r="A21" s="18" t="s">
        <v>35</v>
      </c>
      <c r="B21" s="19" t="s">
        <v>113</v>
      </c>
      <c r="C21" s="19" t="s">
        <v>113</v>
      </c>
      <c r="D21" s="19">
        <v>2020</v>
      </c>
      <c r="E21" s="19" t="s">
        <v>113</v>
      </c>
      <c r="F21" s="19" t="s">
        <v>113</v>
      </c>
      <c r="G21" s="19">
        <v>2024</v>
      </c>
    </row>
    <row r="22" spans="1:7" x14ac:dyDescent="0.35">
      <c r="A22" s="18" t="s">
        <v>36</v>
      </c>
      <c r="B22" s="19" t="s">
        <v>121</v>
      </c>
      <c r="C22" s="19" t="s">
        <v>121</v>
      </c>
      <c r="D22" s="19" t="s">
        <v>171</v>
      </c>
      <c r="E22" s="19" t="s">
        <v>121</v>
      </c>
      <c r="F22" s="19" t="s">
        <v>121</v>
      </c>
      <c r="G22" s="19" t="s">
        <v>171</v>
      </c>
    </row>
    <row r="23" spans="1:7" ht="48" x14ac:dyDescent="0.35">
      <c r="A23" s="18" t="s">
        <v>237</v>
      </c>
      <c r="B23" s="19" t="s">
        <v>113</v>
      </c>
      <c r="C23" s="19" t="s">
        <v>113</v>
      </c>
      <c r="D23" s="19">
        <v>2022</v>
      </c>
      <c r="E23" s="19" t="s">
        <v>113</v>
      </c>
      <c r="F23" s="19" t="s">
        <v>113</v>
      </c>
      <c r="G23" s="19">
        <v>2022</v>
      </c>
    </row>
    <row r="24" spans="1:7" ht="24" x14ac:dyDescent="0.35">
      <c r="A24" s="18" t="s">
        <v>142</v>
      </c>
      <c r="B24" s="19" t="s">
        <v>121</v>
      </c>
      <c r="C24" s="19" t="s">
        <v>121</v>
      </c>
      <c r="D24" s="19" t="s">
        <v>171</v>
      </c>
      <c r="E24" s="19" t="s">
        <v>121</v>
      </c>
      <c r="F24" s="19" t="s">
        <v>121</v>
      </c>
      <c r="G24" s="19" t="s">
        <v>171</v>
      </c>
    </row>
    <row r="25" spans="1:7" x14ac:dyDescent="0.35">
      <c r="A25" s="18" t="s">
        <v>39</v>
      </c>
      <c r="B25" s="19" t="s">
        <v>121</v>
      </c>
      <c r="C25" s="19" t="s">
        <v>121</v>
      </c>
      <c r="D25" s="19" t="s">
        <v>171</v>
      </c>
      <c r="E25" s="19" t="s">
        <v>121</v>
      </c>
      <c r="F25" s="19" t="s">
        <v>121</v>
      </c>
      <c r="G25" s="19" t="s">
        <v>171</v>
      </c>
    </row>
    <row r="26" spans="1:7" x14ac:dyDescent="0.35">
      <c r="A26" s="18" t="s">
        <v>40</v>
      </c>
      <c r="B26" s="19" t="s">
        <v>121</v>
      </c>
      <c r="C26" s="19" t="s">
        <v>121</v>
      </c>
      <c r="D26" s="19" t="s">
        <v>171</v>
      </c>
      <c r="E26" s="19" t="s">
        <v>121</v>
      </c>
      <c r="F26" s="19" t="s">
        <v>121</v>
      </c>
      <c r="G26" s="19" t="s">
        <v>171</v>
      </c>
    </row>
    <row r="27" spans="1:7" ht="24" x14ac:dyDescent="0.35">
      <c r="A27" s="18" t="s">
        <v>41</v>
      </c>
      <c r="B27" s="19" t="s">
        <v>121</v>
      </c>
      <c r="C27" s="19" t="s">
        <v>121</v>
      </c>
      <c r="D27" s="19" t="s">
        <v>171</v>
      </c>
      <c r="E27" s="19" t="s">
        <v>121</v>
      </c>
      <c r="F27" s="19" t="s">
        <v>121</v>
      </c>
      <c r="G27" s="19" t="s">
        <v>171</v>
      </c>
    </row>
    <row r="28" spans="1:7" ht="37.5" x14ac:dyDescent="0.35">
      <c r="A28" s="18" t="s">
        <v>252</v>
      </c>
      <c r="B28" s="19"/>
      <c r="C28" s="19"/>
      <c r="D28" s="19">
        <v>2016</v>
      </c>
      <c r="E28" s="19"/>
      <c r="F28" s="19"/>
      <c r="G28" s="19">
        <v>2016</v>
      </c>
    </row>
    <row r="29" spans="1:7" x14ac:dyDescent="0.35">
      <c r="A29" s="18" t="s">
        <v>43</v>
      </c>
      <c r="B29" s="19" t="s">
        <v>121</v>
      </c>
      <c r="C29" s="19" t="s">
        <v>121</v>
      </c>
      <c r="D29" s="19" t="s">
        <v>171</v>
      </c>
      <c r="E29" s="19" t="s">
        <v>121</v>
      </c>
      <c r="F29" s="19" t="s">
        <v>121</v>
      </c>
      <c r="G29" s="19" t="s">
        <v>171</v>
      </c>
    </row>
    <row r="30" spans="1:7" x14ac:dyDescent="0.35">
      <c r="A30" s="18" t="s">
        <v>253</v>
      </c>
      <c r="B30" s="19"/>
      <c r="C30" s="19"/>
      <c r="D30" s="19" t="s">
        <v>9</v>
      </c>
      <c r="E30" s="19"/>
      <c r="F30" s="19"/>
      <c r="G30" s="19" t="s">
        <v>9</v>
      </c>
    </row>
    <row r="31" spans="1:7" x14ac:dyDescent="0.35">
      <c r="A31" s="18" t="s">
        <v>44</v>
      </c>
      <c r="B31" s="19" t="s">
        <v>121</v>
      </c>
      <c r="C31" s="19" t="s">
        <v>121</v>
      </c>
      <c r="D31" s="19" t="s">
        <v>171</v>
      </c>
      <c r="E31" s="19" t="s">
        <v>121</v>
      </c>
      <c r="F31" s="19" t="s">
        <v>121</v>
      </c>
      <c r="G31" s="19" t="s">
        <v>171</v>
      </c>
    </row>
    <row r="32" spans="1:7" x14ac:dyDescent="0.35">
      <c r="A32" s="18" t="s">
        <v>45</v>
      </c>
      <c r="B32" s="19" t="s">
        <v>113</v>
      </c>
      <c r="C32" s="19" t="s">
        <v>113</v>
      </c>
      <c r="D32" s="19">
        <v>2024</v>
      </c>
      <c r="E32" s="19" t="s">
        <v>113</v>
      </c>
      <c r="F32" s="19" t="s">
        <v>113</v>
      </c>
      <c r="G32" s="19">
        <v>2024</v>
      </c>
    </row>
    <row r="33" spans="1:7" ht="24" x14ac:dyDescent="0.35">
      <c r="A33" s="18" t="s">
        <v>46</v>
      </c>
      <c r="B33" s="19" t="s">
        <v>121</v>
      </c>
      <c r="C33" s="19" t="s">
        <v>121</v>
      </c>
      <c r="D33" s="19">
        <v>2015</v>
      </c>
      <c r="E33" s="19" t="s">
        <v>121</v>
      </c>
      <c r="F33" s="19" t="s">
        <v>121</v>
      </c>
      <c r="G33" s="19">
        <v>2015</v>
      </c>
    </row>
    <row r="34" spans="1:7" x14ac:dyDescent="0.35">
      <c r="A34" s="18" t="s">
        <v>47</v>
      </c>
      <c r="B34" s="19" t="s">
        <v>121</v>
      </c>
      <c r="C34" s="19" t="s">
        <v>121</v>
      </c>
      <c r="D34" s="19" t="s">
        <v>171</v>
      </c>
      <c r="E34" s="19" t="s">
        <v>121</v>
      </c>
      <c r="F34" s="19" t="s">
        <v>121</v>
      </c>
      <c r="G34" s="19" t="s">
        <v>171</v>
      </c>
    </row>
    <row r="35" spans="1:7" ht="36" x14ac:dyDescent="0.35">
      <c r="A35" s="18" t="s">
        <v>48</v>
      </c>
      <c r="B35" s="19" t="s">
        <v>121</v>
      </c>
      <c r="C35" s="19" t="s">
        <v>121</v>
      </c>
      <c r="D35" s="19" t="s">
        <v>171</v>
      </c>
      <c r="E35" s="19" t="s">
        <v>121</v>
      </c>
      <c r="F35" s="19" t="s">
        <v>121</v>
      </c>
      <c r="G35" s="19" t="s">
        <v>171</v>
      </c>
    </row>
    <row r="36" spans="1:7" x14ac:dyDescent="0.35">
      <c r="A36" s="18" t="s">
        <v>233</v>
      </c>
      <c r="B36" s="19" t="s">
        <v>261</v>
      </c>
      <c r="C36" s="19" t="s">
        <v>113</v>
      </c>
      <c r="D36" s="19">
        <v>2024</v>
      </c>
      <c r="E36" s="19" t="s">
        <v>113</v>
      </c>
      <c r="F36" s="19" t="s">
        <v>113</v>
      </c>
      <c r="G36" s="19">
        <v>2024</v>
      </c>
    </row>
    <row r="37" spans="1:7" x14ac:dyDescent="0.35">
      <c r="A37" s="18" t="s">
        <v>67</v>
      </c>
      <c r="B37" s="19"/>
      <c r="C37" s="19" t="s">
        <v>121</v>
      </c>
      <c r="D37" s="19" t="s">
        <v>171</v>
      </c>
      <c r="E37" s="19"/>
      <c r="F37" s="19" t="s">
        <v>121</v>
      </c>
      <c r="G37" s="19" t="s">
        <v>171</v>
      </c>
    </row>
    <row r="38" spans="1:7" ht="24" x14ac:dyDescent="0.35">
      <c r="A38" s="18" t="s">
        <v>87</v>
      </c>
      <c r="B38" s="19" t="s">
        <v>113</v>
      </c>
      <c r="C38" s="19" t="s">
        <v>113</v>
      </c>
      <c r="D38" s="19">
        <v>2024</v>
      </c>
      <c r="E38" s="19" t="s">
        <v>113</v>
      </c>
      <c r="F38" s="19" t="s">
        <v>113</v>
      </c>
      <c r="G38" s="19">
        <v>2024</v>
      </c>
    </row>
    <row r="39" spans="1:7" x14ac:dyDescent="0.35">
      <c r="A39" s="18" t="s">
        <v>49</v>
      </c>
      <c r="B39" s="19"/>
      <c r="C39" s="19" t="s">
        <v>121</v>
      </c>
      <c r="D39" s="19">
        <v>2015</v>
      </c>
      <c r="E39" s="19"/>
      <c r="F39" s="19" t="s">
        <v>121</v>
      </c>
      <c r="G39" s="19">
        <v>2015</v>
      </c>
    </row>
    <row r="40" spans="1:7" ht="24" x14ac:dyDescent="0.35">
      <c r="A40" s="18" t="s">
        <v>52</v>
      </c>
      <c r="B40" s="19" t="s">
        <v>121</v>
      </c>
      <c r="C40" s="19" t="s">
        <v>121</v>
      </c>
      <c r="D40" s="19" t="s">
        <v>171</v>
      </c>
      <c r="E40" s="19" t="s">
        <v>121</v>
      </c>
      <c r="F40" s="19" t="s">
        <v>121</v>
      </c>
      <c r="G40" s="19" t="s">
        <v>171</v>
      </c>
    </row>
    <row r="41" spans="1:7" ht="24" x14ac:dyDescent="0.35">
      <c r="A41" s="18" t="s">
        <v>53</v>
      </c>
      <c r="B41" s="19" t="s">
        <v>113</v>
      </c>
      <c r="C41" s="19" t="s">
        <v>121</v>
      </c>
      <c r="D41" s="19" t="s">
        <v>171</v>
      </c>
      <c r="E41" s="19" t="s">
        <v>113</v>
      </c>
      <c r="F41" s="19" t="s">
        <v>121</v>
      </c>
      <c r="G41" s="19" t="s">
        <v>171</v>
      </c>
    </row>
    <row r="42" spans="1:7" x14ac:dyDescent="0.35">
      <c r="A42" s="18" t="s">
        <v>54</v>
      </c>
      <c r="B42" s="19" t="s">
        <v>113</v>
      </c>
      <c r="C42" s="19" t="s">
        <v>113</v>
      </c>
      <c r="D42" s="19" t="s">
        <v>9</v>
      </c>
      <c r="E42" s="19" t="s">
        <v>113</v>
      </c>
      <c r="F42" s="19" t="s">
        <v>113</v>
      </c>
      <c r="G42" s="19" t="s">
        <v>9</v>
      </c>
    </row>
    <row r="43" spans="1:7" ht="25.5" x14ac:dyDescent="0.35">
      <c r="A43" s="18" t="s">
        <v>254</v>
      </c>
      <c r="B43" s="19"/>
      <c r="C43" s="19"/>
      <c r="D43" s="19">
        <v>2017</v>
      </c>
      <c r="E43" s="19"/>
      <c r="F43" s="19"/>
      <c r="G43" s="19">
        <v>2018</v>
      </c>
    </row>
    <row r="44" spans="1:7" x14ac:dyDescent="0.35">
      <c r="A44" s="18" t="s">
        <v>55</v>
      </c>
      <c r="B44" s="19" t="s">
        <v>121</v>
      </c>
      <c r="C44" s="19" t="s">
        <v>121</v>
      </c>
      <c r="D44" s="19" t="s">
        <v>171</v>
      </c>
      <c r="E44" s="19" t="s">
        <v>121</v>
      </c>
      <c r="F44" s="19" t="s">
        <v>121</v>
      </c>
      <c r="G44" s="19" t="s">
        <v>171</v>
      </c>
    </row>
    <row r="45" spans="1:7" x14ac:dyDescent="0.35">
      <c r="A45" s="18" t="s">
        <v>56</v>
      </c>
      <c r="B45" s="19" t="s">
        <v>121</v>
      </c>
      <c r="C45" s="19" t="s">
        <v>121</v>
      </c>
      <c r="D45" s="19" t="s">
        <v>171</v>
      </c>
      <c r="E45" s="19" t="s">
        <v>121</v>
      </c>
      <c r="F45" s="19" t="s">
        <v>121</v>
      </c>
      <c r="G45" s="19" t="s">
        <v>171</v>
      </c>
    </row>
    <row r="46" spans="1:7" x14ac:dyDescent="0.35">
      <c r="A46" s="18" t="s">
        <v>58</v>
      </c>
      <c r="B46" s="19" t="s">
        <v>121</v>
      </c>
      <c r="C46" s="19" t="s">
        <v>121</v>
      </c>
      <c r="D46" s="19" t="s">
        <v>171</v>
      </c>
      <c r="E46" s="19" t="s">
        <v>121</v>
      </c>
      <c r="F46" s="19" t="s">
        <v>121</v>
      </c>
      <c r="G46" s="19" t="s">
        <v>171</v>
      </c>
    </row>
    <row r="47" spans="1:7" ht="24" x14ac:dyDescent="0.35">
      <c r="A47" s="18" t="s">
        <v>89</v>
      </c>
      <c r="B47" s="19" t="s">
        <v>121</v>
      </c>
      <c r="C47" s="19" t="s">
        <v>113</v>
      </c>
      <c r="D47" s="19">
        <v>2022</v>
      </c>
      <c r="E47" s="19" t="s">
        <v>121</v>
      </c>
      <c r="F47" s="19" t="s">
        <v>113</v>
      </c>
      <c r="G47" s="19">
        <v>2022</v>
      </c>
    </row>
    <row r="48" spans="1:7" x14ac:dyDescent="0.35">
      <c r="A48" s="18" t="s">
        <v>61</v>
      </c>
      <c r="B48" s="19" t="s">
        <v>121</v>
      </c>
      <c r="C48" s="19" t="s">
        <v>121</v>
      </c>
      <c r="D48" s="19">
        <v>2017</v>
      </c>
      <c r="E48" s="19" t="s">
        <v>121</v>
      </c>
      <c r="F48" s="19" t="s">
        <v>121</v>
      </c>
      <c r="G48" s="19">
        <v>2017</v>
      </c>
    </row>
    <row r="49" spans="1:7" x14ac:dyDescent="0.35">
      <c r="A49" s="18" t="s">
        <v>62</v>
      </c>
      <c r="B49" s="19" t="s">
        <v>121</v>
      </c>
      <c r="C49" s="19" t="s">
        <v>121</v>
      </c>
      <c r="D49" s="19" t="s">
        <v>171</v>
      </c>
      <c r="E49" s="19" t="s">
        <v>121</v>
      </c>
      <c r="F49" s="19" t="s">
        <v>121</v>
      </c>
      <c r="G49" s="19" t="s">
        <v>171</v>
      </c>
    </row>
    <row r="50" spans="1:7" ht="36" x14ac:dyDescent="0.35">
      <c r="A50" s="18" t="s">
        <v>226</v>
      </c>
      <c r="B50" s="19" t="s">
        <v>121</v>
      </c>
      <c r="C50" s="19" t="s">
        <v>121</v>
      </c>
      <c r="D50" s="19" t="s">
        <v>171</v>
      </c>
      <c r="E50" s="19" t="s">
        <v>232</v>
      </c>
      <c r="F50" s="19" t="s">
        <v>121</v>
      </c>
      <c r="G50" s="19" t="s">
        <v>171</v>
      </c>
    </row>
    <row r="51" spans="1:7" x14ac:dyDescent="0.35">
      <c r="A51" s="18" t="s">
        <v>64</v>
      </c>
      <c r="B51" s="19"/>
      <c r="C51" s="19" t="s">
        <v>121</v>
      </c>
      <c r="D51" s="19" t="s">
        <v>171</v>
      </c>
      <c r="E51" s="19"/>
      <c r="F51" s="19" t="s">
        <v>121</v>
      </c>
      <c r="G51" s="19" t="s">
        <v>171</v>
      </c>
    </row>
    <row r="52" spans="1:7" ht="15" thickBot="1" x14ac:dyDescent="0.4">
      <c r="A52" s="24" t="s">
        <v>255</v>
      </c>
      <c r="B52" s="25"/>
      <c r="C52" s="25"/>
      <c r="D52" s="25">
        <v>2022</v>
      </c>
      <c r="E52" s="25"/>
      <c r="F52" s="25"/>
      <c r="G52" s="25">
        <v>2024</v>
      </c>
    </row>
    <row r="53" spans="1:7" ht="24" x14ac:dyDescent="0.35">
      <c r="A53" s="10" t="s">
        <v>168</v>
      </c>
      <c r="B53">
        <f>COUNTIF(B3:B52, "")+COUNTIF(B3:B52, " ")</f>
        <v>9</v>
      </c>
      <c r="C53">
        <f t="shared" ref="C53:F53" si="0">COUNTIF(C3:C52, "")+COUNTIF(C3:C52, " ")</f>
        <v>5</v>
      </c>
      <c r="D53">
        <f>COUNTIF(D3:D52, "NTS")+COUNTIF(D3:D52, "NTS ")</f>
        <v>3</v>
      </c>
      <c r="E53">
        <f t="shared" si="0"/>
        <v>9</v>
      </c>
      <c r="F53">
        <f t="shared" si="0"/>
        <v>5</v>
      </c>
      <c r="G53">
        <f>COUNTIF(G3:G52, "NTS")+COUNTIF(G3:G52, "NTS ")</f>
        <v>4</v>
      </c>
    </row>
    <row r="54" spans="1:7" ht="24" x14ac:dyDescent="0.35">
      <c r="A54" s="7" t="s">
        <v>70</v>
      </c>
      <c r="B54">
        <f>50-B53</f>
        <v>41</v>
      </c>
      <c r="C54">
        <f t="shared" ref="C54:G54" si="1">50-C53</f>
        <v>45</v>
      </c>
      <c r="D54">
        <f t="shared" si="1"/>
        <v>47</v>
      </c>
      <c r="E54">
        <f t="shared" si="1"/>
        <v>41</v>
      </c>
      <c r="F54">
        <f t="shared" si="1"/>
        <v>45</v>
      </c>
      <c r="G54">
        <f t="shared" si="1"/>
        <v>46</v>
      </c>
    </row>
    <row r="55" spans="1:7" x14ac:dyDescent="0.35">
      <c r="A55" s="10" t="s">
        <v>121</v>
      </c>
      <c r="B55">
        <f>COUNTIF(B3:B52, "Yes")+COUNTIF(B3:B52, "Yes ")</f>
        <v>30</v>
      </c>
      <c r="C55">
        <f t="shared" ref="C55:F55" si="2">COUNTIF(C3:C52, "Yes")+COUNTIF(C3:C52, "Yes ")</f>
        <v>33</v>
      </c>
      <c r="E55">
        <f t="shared" si="2"/>
        <v>29</v>
      </c>
      <c r="F55">
        <f t="shared" si="2"/>
        <v>33</v>
      </c>
    </row>
    <row r="57" spans="1:7" x14ac:dyDescent="0.35">
      <c r="A57" s="52" t="s">
        <v>287</v>
      </c>
    </row>
    <row r="60" spans="1:7" x14ac:dyDescent="0.35">
      <c r="A60" s="51"/>
    </row>
  </sheetData>
  <sortState xmlns:xlrd2="http://schemas.microsoft.com/office/spreadsheetml/2017/richdata2" ref="A3:G51">
    <sortCondition ref="A3"/>
  </sortState>
  <mergeCells count="3">
    <mergeCell ref="A1:A2"/>
    <mergeCell ref="B1:D1"/>
    <mergeCell ref="E1:G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483A4-AD98-46FB-867F-C0F39D547376}">
  <dimension ref="A1:L57"/>
  <sheetViews>
    <sheetView workbookViewId="0">
      <selection sqref="A1:A2"/>
    </sheetView>
  </sheetViews>
  <sheetFormatPr defaultRowHeight="14.5" x14ac:dyDescent="0.35"/>
  <sheetData>
    <row r="1" spans="1:10" ht="15" thickBot="1" x14ac:dyDescent="0.4">
      <c r="A1" s="59" t="s">
        <v>71</v>
      </c>
      <c r="B1" s="56" t="s">
        <v>172</v>
      </c>
      <c r="C1" s="57"/>
      <c r="D1" s="58"/>
      <c r="E1" s="56" t="s">
        <v>173</v>
      </c>
      <c r="F1" s="57"/>
      <c r="G1" s="58"/>
      <c r="H1" s="56" t="s">
        <v>174</v>
      </c>
      <c r="I1" s="57"/>
      <c r="J1" s="58"/>
    </row>
    <row r="2" spans="1:10" ht="15" thickBot="1" x14ac:dyDescent="0.4">
      <c r="A2" s="60"/>
      <c r="B2" s="6" t="s">
        <v>3</v>
      </c>
      <c r="C2" s="6" t="s">
        <v>4</v>
      </c>
      <c r="D2" s="6" t="s">
        <v>5</v>
      </c>
      <c r="E2" s="6" t="s">
        <v>3</v>
      </c>
      <c r="F2" s="6" t="s">
        <v>4</v>
      </c>
      <c r="G2" s="6" t="s">
        <v>5</v>
      </c>
      <c r="H2" s="6" t="s">
        <v>3</v>
      </c>
      <c r="I2" s="6" t="s">
        <v>4</v>
      </c>
      <c r="J2" s="6" t="s">
        <v>5</v>
      </c>
    </row>
    <row r="3" spans="1:10" ht="15" thickTop="1" x14ac:dyDescent="0.35">
      <c r="A3" s="15" t="s">
        <v>7</v>
      </c>
      <c r="B3" s="16" t="s">
        <v>113</v>
      </c>
      <c r="C3" s="16" t="s">
        <v>113</v>
      </c>
      <c r="D3" s="16" t="s">
        <v>9</v>
      </c>
      <c r="E3" s="16" t="s">
        <v>113</v>
      </c>
      <c r="F3" s="16" t="s">
        <v>113</v>
      </c>
      <c r="G3" s="16" t="s">
        <v>9</v>
      </c>
      <c r="H3" s="16" t="s">
        <v>113</v>
      </c>
      <c r="I3" s="16" t="s">
        <v>113</v>
      </c>
      <c r="J3" s="16" t="s">
        <v>9</v>
      </c>
    </row>
    <row r="4" spans="1:10" ht="25.5" x14ac:dyDescent="0.35">
      <c r="A4" s="18" t="s">
        <v>259</v>
      </c>
      <c r="B4" s="19"/>
      <c r="C4" s="19"/>
      <c r="D4" s="19">
        <v>2024</v>
      </c>
      <c r="E4" s="19"/>
      <c r="F4" s="19"/>
      <c r="G4" s="19">
        <v>2024</v>
      </c>
      <c r="H4" s="19"/>
      <c r="I4" s="19"/>
      <c r="J4" s="19">
        <v>2024</v>
      </c>
    </row>
    <row r="5" spans="1:10" x14ac:dyDescent="0.35">
      <c r="A5" s="18" t="s">
        <v>11</v>
      </c>
      <c r="B5" s="19" t="s">
        <v>121</v>
      </c>
      <c r="C5" s="19" t="s">
        <v>121</v>
      </c>
      <c r="D5" s="19">
        <v>2019</v>
      </c>
      <c r="E5" s="19" t="s">
        <v>121</v>
      </c>
      <c r="F5" s="19" t="s">
        <v>121</v>
      </c>
      <c r="G5" s="19">
        <v>2019</v>
      </c>
      <c r="H5" s="19" t="s">
        <v>121</v>
      </c>
      <c r="I5" s="19" t="s">
        <v>121</v>
      </c>
      <c r="J5" s="19">
        <v>2019</v>
      </c>
    </row>
    <row r="6" spans="1:10" x14ac:dyDescent="0.35">
      <c r="A6" s="18" t="s">
        <v>13</v>
      </c>
      <c r="B6" s="19" t="s">
        <v>121</v>
      </c>
      <c r="C6" s="19" t="s">
        <v>121</v>
      </c>
      <c r="D6" s="19" t="s">
        <v>171</v>
      </c>
      <c r="E6" s="19" t="s">
        <v>121</v>
      </c>
      <c r="F6" s="19" t="s">
        <v>121</v>
      </c>
      <c r="G6" s="19" t="s">
        <v>171</v>
      </c>
      <c r="H6" s="35"/>
      <c r="I6" s="19" t="s">
        <v>121</v>
      </c>
      <c r="J6" s="19" t="s">
        <v>171</v>
      </c>
    </row>
    <row r="7" spans="1:10" x14ac:dyDescent="0.35">
      <c r="A7" s="18" t="s">
        <v>15</v>
      </c>
      <c r="B7" s="19" t="s">
        <v>121</v>
      </c>
      <c r="C7" s="19" t="s">
        <v>121</v>
      </c>
      <c r="D7" s="19" t="s">
        <v>171</v>
      </c>
      <c r="E7" s="19" t="s">
        <v>121</v>
      </c>
      <c r="F7" s="19" t="s">
        <v>121</v>
      </c>
      <c r="G7" s="19" t="s">
        <v>171</v>
      </c>
      <c r="H7" s="19" t="s">
        <v>121</v>
      </c>
      <c r="I7" s="19" t="s">
        <v>121</v>
      </c>
      <c r="J7" s="19" t="s">
        <v>171</v>
      </c>
    </row>
    <row r="8" spans="1:10" x14ac:dyDescent="0.35">
      <c r="A8" s="18" t="s">
        <v>18</v>
      </c>
      <c r="B8" s="19" t="s">
        <v>113</v>
      </c>
      <c r="C8" s="19" t="s">
        <v>113</v>
      </c>
      <c r="D8" s="19">
        <v>2021</v>
      </c>
      <c r="E8" s="19" t="s">
        <v>113</v>
      </c>
      <c r="F8" s="19" t="s">
        <v>113</v>
      </c>
      <c r="G8" s="19">
        <v>2021</v>
      </c>
      <c r="H8" s="19" t="s">
        <v>113</v>
      </c>
      <c r="I8" s="19" t="s">
        <v>113</v>
      </c>
      <c r="J8" s="19">
        <v>2021</v>
      </c>
    </row>
    <row r="9" spans="1:10" x14ac:dyDescent="0.35">
      <c r="A9" s="18" t="s">
        <v>19</v>
      </c>
      <c r="B9" s="19" t="s">
        <v>113</v>
      </c>
      <c r="C9" s="19" t="s">
        <v>113</v>
      </c>
      <c r="D9" s="19">
        <v>2022</v>
      </c>
      <c r="E9" s="19" t="s">
        <v>113</v>
      </c>
      <c r="F9" s="19" t="s">
        <v>113</v>
      </c>
      <c r="G9" s="19">
        <v>2022</v>
      </c>
      <c r="H9" s="19" t="s">
        <v>113</v>
      </c>
      <c r="I9" s="19" t="s">
        <v>113</v>
      </c>
      <c r="J9" s="19">
        <v>2024</v>
      </c>
    </row>
    <row r="10" spans="1:10" ht="24" x14ac:dyDescent="0.35">
      <c r="A10" s="18" t="s">
        <v>21</v>
      </c>
      <c r="B10" s="19" t="s">
        <v>121</v>
      </c>
      <c r="C10" s="19" t="s">
        <v>121</v>
      </c>
      <c r="D10" s="19" t="s">
        <v>171</v>
      </c>
      <c r="E10" s="19" t="s">
        <v>121</v>
      </c>
      <c r="F10" s="19" t="s">
        <v>121</v>
      </c>
      <c r="G10" s="19" t="s">
        <v>171</v>
      </c>
      <c r="H10" s="19" t="s">
        <v>121</v>
      </c>
      <c r="I10" s="19" t="s">
        <v>121</v>
      </c>
      <c r="J10" s="19" t="s">
        <v>171</v>
      </c>
    </row>
    <row r="11" spans="1:10" x14ac:dyDescent="0.35">
      <c r="A11" s="18" t="s">
        <v>22</v>
      </c>
      <c r="B11" s="19" t="s">
        <v>113</v>
      </c>
      <c r="C11" s="19" t="s">
        <v>113</v>
      </c>
      <c r="D11" s="19">
        <v>2024</v>
      </c>
      <c r="E11" s="19" t="s">
        <v>113</v>
      </c>
      <c r="F11" s="19" t="s">
        <v>113</v>
      </c>
      <c r="G11" s="19">
        <v>2023</v>
      </c>
      <c r="H11" s="19" t="s">
        <v>113</v>
      </c>
      <c r="I11" s="19" t="s">
        <v>113</v>
      </c>
      <c r="J11" s="19">
        <v>2023</v>
      </c>
    </row>
    <row r="12" spans="1:10" ht="24" x14ac:dyDescent="0.35">
      <c r="A12" s="18" t="s">
        <v>24</v>
      </c>
      <c r="B12" s="19" t="s">
        <v>121</v>
      </c>
      <c r="C12" s="19" t="s">
        <v>121</v>
      </c>
      <c r="D12" s="19">
        <v>2020</v>
      </c>
      <c r="E12" s="19" t="s">
        <v>121</v>
      </c>
      <c r="F12" s="19" t="s">
        <v>121</v>
      </c>
      <c r="G12" s="19">
        <v>2020</v>
      </c>
      <c r="H12" s="19" t="s">
        <v>121</v>
      </c>
      <c r="I12" s="19" t="s">
        <v>121</v>
      </c>
      <c r="J12" s="19">
        <v>2020</v>
      </c>
    </row>
    <row r="13" spans="1:10" x14ac:dyDescent="0.35">
      <c r="A13" s="18" t="s">
        <v>25</v>
      </c>
      <c r="B13" s="19" t="s">
        <v>113</v>
      </c>
      <c r="C13" s="19" t="s">
        <v>113</v>
      </c>
      <c r="D13" s="19">
        <v>2016</v>
      </c>
      <c r="E13" s="19" t="s">
        <v>113</v>
      </c>
      <c r="F13" s="19" t="s">
        <v>113</v>
      </c>
      <c r="G13" s="19">
        <v>2017</v>
      </c>
      <c r="H13" s="19" t="s">
        <v>113</v>
      </c>
      <c r="I13" s="19" t="s">
        <v>113</v>
      </c>
      <c r="J13" s="19">
        <v>2018</v>
      </c>
    </row>
    <row r="14" spans="1:10" x14ac:dyDescent="0.35">
      <c r="A14" s="18" t="s">
        <v>26</v>
      </c>
      <c r="B14" s="19" t="s">
        <v>121</v>
      </c>
      <c r="C14" s="19" t="s">
        <v>121</v>
      </c>
      <c r="D14" s="19" t="s">
        <v>171</v>
      </c>
      <c r="E14" s="19" t="s">
        <v>121</v>
      </c>
      <c r="F14" s="19" t="s">
        <v>121</v>
      </c>
      <c r="G14" s="19" t="s">
        <v>171</v>
      </c>
      <c r="H14" s="19" t="s">
        <v>121</v>
      </c>
      <c r="I14" s="19" t="s">
        <v>121</v>
      </c>
      <c r="J14" s="19" t="s">
        <v>171</v>
      </c>
    </row>
    <row r="15" spans="1:10" ht="24" x14ac:dyDescent="0.35">
      <c r="A15" s="18" t="s">
        <v>28</v>
      </c>
      <c r="B15" s="19" t="s">
        <v>121</v>
      </c>
      <c r="C15" s="19" t="s">
        <v>121</v>
      </c>
      <c r="D15" s="19" t="s">
        <v>171</v>
      </c>
      <c r="E15" s="19" t="s">
        <v>121</v>
      </c>
      <c r="F15" s="19" t="s">
        <v>121</v>
      </c>
      <c r="G15" s="19" t="s">
        <v>171</v>
      </c>
      <c r="H15" s="19" t="s">
        <v>121</v>
      </c>
      <c r="I15" s="19" t="s">
        <v>121</v>
      </c>
      <c r="J15" s="19" t="s">
        <v>171</v>
      </c>
    </row>
    <row r="16" spans="1:10" x14ac:dyDescent="0.35">
      <c r="A16" s="18" t="s">
        <v>78</v>
      </c>
      <c r="B16" s="19" t="s">
        <v>113</v>
      </c>
      <c r="C16" s="19" t="s">
        <v>113</v>
      </c>
      <c r="D16" s="19">
        <v>2024</v>
      </c>
      <c r="E16" s="19" t="s">
        <v>121</v>
      </c>
      <c r="F16" s="19" t="s">
        <v>121</v>
      </c>
      <c r="G16" s="19">
        <v>2018</v>
      </c>
      <c r="H16" s="19" t="s">
        <v>113</v>
      </c>
      <c r="I16" s="19" t="s">
        <v>113</v>
      </c>
      <c r="J16" s="19">
        <v>2024</v>
      </c>
    </row>
    <row r="17" spans="1:10" x14ac:dyDescent="0.35">
      <c r="A17" s="18" t="s">
        <v>79</v>
      </c>
      <c r="B17" s="19" t="s">
        <v>113</v>
      </c>
      <c r="C17" s="19" t="s">
        <v>113</v>
      </c>
      <c r="D17" s="19">
        <v>2020</v>
      </c>
      <c r="E17" s="19" t="s">
        <v>113</v>
      </c>
      <c r="F17" s="19" t="s">
        <v>113</v>
      </c>
      <c r="G17" s="19">
        <v>2024</v>
      </c>
      <c r="H17" s="19" t="s">
        <v>113</v>
      </c>
      <c r="I17" s="19" t="s">
        <v>113</v>
      </c>
      <c r="J17" s="19" t="s">
        <v>9</v>
      </c>
    </row>
    <row r="18" spans="1:10" ht="36" x14ac:dyDescent="0.35">
      <c r="A18" s="18" t="s">
        <v>236</v>
      </c>
      <c r="B18" s="19" t="s">
        <v>121</v>
      </c>
      <c r="C18" s="19" t="s">
        <v>121</v>
      </c>
      <c r="D18" s="19">
        <v>2015</v>
      </c>
      <c r="E18" s="19" t="s">
        <v>113</v>
      </c>
      <c r="F18" s="19" t="s">
        <v>121</v>
      </c>
      <c r="G18" s="19">
        <v>2020</v>
      </c>
      <c r="H18" s="19" t="s">
        <v>121</v>
      </c>
      <c r="I18" s="19" t="s">
        <v>121</v>
      </c>
      <c r="J18" s="19">
        <v>2015</v>
      </c>
    </row>
    <row r="19" spans="1:10" x14ac:dyDescent="0.35">
      <c r="A19" s="18" t="s">
        <v>31</v>
      </c>
      <c r="B19" s="19" t="s">
        <v>121</v>
      </c>
      <c r="C19" s="19" t="s">
        <v>121</v>
      </c>
      <c r="D19" s="19" t="s">
        <v>171</v>
      </c>
      <c r="E19" s="19" t="s">
        <v>121</v>
      </c>
      <c r="F19" s="19" t="s">
        <v>121</v>
      </c>
      <c r="G19" s="19" t="s">
        <v>171</v>
      </c>
      <c r="H19" s="19" t="s">
        <v>121</v>
      </c>
      <c r="I19" s="19" t="s">
        <v>121</v>
      </c>
      <c r="J19" s="19" t="s">
        <v>171</v>
      </c>
    </row>
    <row r="20" spans="1:10" x14ac:dyDescent="0.35">
      <c r="A20" s="18" t="s">
        <v>33</v>
      </c>
      <c r="B20" s="19" t="s">
        <v>121</v>
      </c>
      <c r="C20" s="19" t="s">
        <v>121</v>
      </c>
      <c r="D20" s="19" t="s">
        <v>171</v>
      </c>
      <c r="E20" s="19" t="s">
        <v>121</v>
      </c>
      <c r="F20" s="19" t="s">
        <v>121</v>
      </c>
      <c r="G20" s="19" t="s">
        <v>171</v>
      </c>
      <c r="H20" s="19" t="s">
        <v>113</v>
      </c>
      <c r="I20" s="19" t="s">
        <v>113</v>
      </c>
      <c r="J20" s="19">
        <v>2020</v>
      </c>
    </row>
    <row r="21" spans="1:10" x14ac:dyDescent="0.35">
      <c r="A21" s="18" t="s">
        <v>35</v>
      </c>
      <c r="B21" s="19" t="s">
        <v>113</v>
      </c>
      <c r="C21" s="19" t="s">
        <v>113</v>
      </c>
      <c r="D21" s="19">
        <v>2024</v>
      </c>
      <c r="E21" s="19" t="s">
        <v>113</v>
      </c>
      <c r="F21" s="19" t="s">
        <v>113</v>
      </c>
      <c r="G21" s="19">
        <v>2021</v>
      </c>
      <c r="H21" s="19" t="s">
        <v>113</v>
      </c>
      <c r="I21" s="19" t="s">
        <v>121</v>
      </c>
      <c r="J21" s="19">
        <v>2020</v>
      </c>
    </row>
    <row r="22" spans="1:10" x14ac:dyDescent="0.35">
      <c r="A22" s="18" t="s">
        <v>36</v>
      </c>
      <c r="B22" s="19" t="s">
        <v>121</v>
      </c>
      <c r="C22" s="19" t="s">
        <v>121</v>
      </c>
      <c r="D22" s="19" t="s">
        <v>171</v>
      </c>
      <c r="E22" s="19" t="s">
        <v>121</v>
      </c>
      <c r="F22" s="19" t="s">
        <v>121</v>
      </c>
      <c r="G22" s="19" t="s">
        <v>171</v>
      </c>
      <c r="H22" s="19" t="s">
        <v>121</v>
      </c>
      <c r="I22" s="19" t="s">
        <v>121</v>
      </c>
      <c r="J22" s="19" t="s">
        <v>171</v>
      </c>
    </row>
    <row r="23" spans="1:10" ht="48" x14ac:dyDescent="0.35">
      <c r="A23" s="18" t="s">
        <v>237</v>
      </c>
      <c r="B23" s="19" t="s">
        <v>113</v>
      </c>
      <c r="C23" s="19" t="s">
        <v>113</v>
      </c>
      <c r="D23" s="19">
        <v>2022</v>
      </c>
      <c r="E23" s="19" t="s">
        <v>113</v>
      </c>
      <c r="F23" s="19" t="s">
        <v>113</v>
      </c>
      <c r="G23" s="19">
        <v>2022</v>
      </c>
      <c r="H23" s="19" t="s">
        <v>113</v>
      </c>
      <c r="I23" s="19" t="s">
        <v>113</v>
      </c>
      <c r="J23" s="19">
        <v>2022</v>
      </c>
    </row>
    <row r="24" spans="1:10" ht="24" x14ac:dyDescent="0.35">
      <c r="A24" s="18" t="s">
        <v>142</v>
      </c>
      <c r="B24" s="19" t="s">
        <v>121</v>
      </c>
      <c r="C24" s="19" t="s">
        <v>121</v>
      </c>
      <c r="D24" s="19" t="s">
        <v>171</v>
      </c>
      <c r="E24" s="19" t="s">
        <v>121</v>
      </c>
      <c r="F24" s="19" t="s">
        <v>121</v>
      </c>
      <c r="G24" s="19" t="s">
        <v>171</v>
      </c>
      <c r="H24" s="19" t="s">
        <v>121</v>
      </c>
      <c r="I24" s="19" t="s">
        <v>121</v>
      </c>
      <c r="J24" s="19" t="s">
        <v>171</v>
      </c>
    </row>
    <row r="25" spans="1:10" x14ac:dyDescent="0.35">
      <c r="A25" s="18" t="s">
        <v>39</v>
      </c>
      <c r="B25" s="19" t="s">
        <v>121</v>
      </c>
      <c r="C25" s="19" t="s">
        <v>121</v>
      </c>
      <c r="D25" s="19" t="s">
        <v>171</v>
      </c>
      <c r="E25" s="19" t="s">
        <v>121</v>
      </c>
      <c r="F25" s="19" t="s">
        <v>121</v>
      </c>
      <c r="G25" s="19" t="s">
        <v>171</v>
      </c>
      <c r="H25" s="19" t="s">
        <v>121</v>
      </c>
      <c r="I25" s="19" t="s">
        <v>121</v>
      </c>
      <c r="J25" s="19" t="s">
        <v>171</v>
      </c>
    </row>
    <row r="26" spans="1:10" x14ac:dyDescent="0.35">
      <c r="A26" s="18" t="s">
        <v>40</v>
      </c>
      <c r="B26" s="19" t="s">
        <v>121</v>
      </c>
      <c r="C26" s="19" t="s">
        <v>113</v>
      </c>
      <c r="D26" s="19">
        <v>2020</v>
      </c>
      <c r="E26" s="19" t="s">
        <v>121</v>
      </c>
      <c r="F26" s="19" t="s">
        <v>121</v>
      </c>
      <c r="G26" s="19" t="s">
        <v>171</v>
      </c>
      <c r="H26" s="19" t="s">
        <v>121</v>
      </c>
      <c r="I26" s="19" t="s">
        <v>113</v>
      </c>
      <c r="J26" s="19">
        <v>2020</v>
      </c>
    </row>
    <row r="27" spans="1:10" ht="24" x14ac:dyDescent="0.35">
      <c r="A27" s="18" t="s">
        <v>41</v>
      </c>
      <c r="B27" s="19" t="s">
        <v>121</v>
      </c>
      <c r="C27" s="19" t="s">
        <v>121</v>
      </c>
      <c r="D27" s="19" t="s">
        <v>171</v>
      </c>
      <c r="E27" s="19" t="s">
        <v>121</v>
      </c>
      <c r="F27" s="19" t="s">
        <v>121</v>
      </c>
      <c r="G27" s="19" t="s">
        <v>171</v>
      </c>
      <c r="H27" s="19" t="s">
        <v>121</v>
      </c>
      <c r="I27" s="19" t="s">
        <v>121</v>
      </c>
      <c r="J27" s="19" t="s">
        <v>171</v>
      </c>
    </row>
    <row r="28" spans="1:10" ht="37.5" x14ac:dyDescent="0.35">
      <c r="A28" s="18" t="s">
        <v>252</v>
      </c>
      <c r="B28" s="35"/>
      <c r="C28" s="19"/>
      <c r="D28" s="19">
        <v>2017</v>
      </c>
      <c r="E28" s="35"/>
      <c r="F28" s="19"/>
      <c r="G28" s="19">
        <v>2017</v>
      </c>
      <c r="H28" s="35"/>
      <c r="I28" s="19"/>
      <c r="J28" s="19">
        <v>2024</v>
      </c>
    </row>
    <row r="29" spans="1:10" x14ac:dyDescent="0.35">
      <c r="A29" s="18" t="s">
        <v>43</v>
      </c>
      <c r="B29" s="19" t="s">
        <v>121</v>
      </c>
      <c r="C29" s="19" t="s">
        <v>121</v>
      </c>
      <c r="D29" s="19" t="s">
        <v>171</v>
      </c>
      <c r="E29" s="19" t="s">
        <v>121</v>
      </c>
      <c r="F29" s="19" t="s">
        <v>121</v>
      </c>
      <c r="G29" s="19" t="s">
        <v>171</v>
      </c>
      <c r="H29" s="19" t="s">
        <v>121</v>
      </c>
      <c r="I29" s="19" t="s">
        <v>121</v>
      </c>
      <c r="J29" s="19" t="s">
        <v>171</v>
      </c>
    </row>
    <row r="30" spans="1:10" x14ac:dyDescent="0.35">
      <c r="A30" s="18" t="s">
        <v>253</v>
      </c>
      <c r="B30" s="35"/>
      <c r="C30" s="19"/>
      <c r="D30" s="19" t="s">
        <v>9</v>
      </c>
      <c r="E30" s="35"/>
      <c r="F30" s="19"/>
      <c r="G30" s="19" t="s">
        <v>9</v>
      </c>
      <c r="H30" s="35"/>
      <c r="I30" s="19"/>
      <c r="J30" s="19" t="s">
        <v>9</v>
      </c>
    </row>
    <row r="31" spans="1:10" x14ac:dyDescent="0.35">
      <c r="A31" s="18" t="s">
        <v>44</v>
      </c>
      <c r="B31" s="19" t="s">
        <v>113</v>
      </c>
      <c r="C31" s="19" t="s">
        <v>121</v>
      </c>
      <c r="D31" s="19">
        <v>2019</v>
      </c>
      <c r="E31" s="19" t="s">
        <v>113</v>
      </c>
      <c r="F31" s="19" t="s">
        <v>121</v>
      </c>
      <c r="G31" s="19" t="s">
        <v>171</v>
      </c>
      <c r="H31" s="35"/>
      <c r="I31" s="19" t="s">
        <v>121</v>
      </c>
      <c r="J31" s="19" t="s">
        <v>171</v>
      </c>
    </row>
    <row r="32" spans="1:10" x14ac:dyDescent="0.35">
      <c r="A32" s="18" t="s">
        <v>45</v>
      </c>
      <c r="B32" s="19" t="s">
        <v>113</v>
      </c>
      <c r="C32" s="19" t="s">
        <v>113</v>
      </c>
      <c r="D32" s="19">
        <v>2024</v>
      </c>
      <c r="E32" s="19" t="s">
        <v>121</v>
      </c>
      <c r="F32" s="19" t="s">
        <v>121</v>
      </c>
      <c r="G32" s="19">
        <v>2024</v>
      </c>
      <c r="H32" s="19" t="s">
        <v>113</v>
      </c>
      <c r="I32" s="19" t="s">
        <v>113</v>
      </c>
      <c r="J32" s="19">
        <v>2024</v>
      </c>
    </row>
    <row r="33" spans="1:12" ht="24" x14ac:dyDescent="0.35">
      <c r="A33" s="18" t="s">
        <v>46</v>
      </c>
      <c r="B33" s="19" t="s">
        <v>121</v>
      </c>
      <c r="C33" s="19" t="s">
        <v>121</v>
      </c>
      <c r="D33" s="19">
        <v>2015</v>
      </c>
      <c r="E33" s="19" t="s">
        <v>121</v>
      </c>
      <c r="F33" s="19" t="s">
        <v>121</v>
      </c>
      <c r="G33" s="19">
        <v>2015</v>
      </c>
      <c r="H33" s="19" t="s">
        <v>121</v>
      </c>
      <c r="I33" s="19" t="s">
        <v>121</v>
      </c>
      <c r="J33" s="19">
        <v>2015</v>
      </c>
    </row>
    <row r="34" spans="1:12" x14ac:dyDescent="0.35">
      <c r="A34" s="18" t="s">
        <v>47</v>
      </c>
      <c r="B34" s="19" t="s">
        <v>121</v>
      </c>
      <c r="C34" s="19" t="s">
        <v>121</v>
      </c>
      <c r="D34" s="19" t="s">
        <v>171</v>
      </c>
      <c r="E34" s="19" t="s">
        <v>121</v>
      </c>
      <c r="F34" s="19" t="s">
        <v>121</v>
      </c>
      <c r="G34" s="19" t="s">
        <v>171</v>
      </c>
      <c r="H34" s="19" t="s">
        <v>121</v>
      </c>
      <c r="I34" s="19" t="s">
        <v>121</v>
      </c>
      <c r="J34" s="19" t="s">
        <v>171</v>
      </c>
    </row>
    <row r="35" spans="1:12" ht="36" x14ac:dyDescent="0.35">
      <c r="A35" s="18" t="s">
        <v>48</v>
      </c>
      <c r="B35" s="19" t="s">
        <v>121</v>
      </c>
      <c r="C35" s="19" t="s">
        <v>121</v>
      </c>
      <c r="D35" s="19" t="s">
        <v>171</v>
      </c>
      <c r="E35" s="19" t="s">
        <v>121</v>
      </c>
      <c r="F35" s="19" t="s">
        <v>121</v>
      </c>
      <c r="G35" s="19" t="s">
        <v>171</v>
      </c>
      <c r="H35" s="19" t="s">
        <v>121</v>
      </c>
      <c r="I35" s="19" t="s">
        <v>121</v>
      </c>
      <c r="J35" s="19" t="s">
        <v>171</v>
      </c>
      <c r="L35" s="37"/>
    </row>
    <row r="36" spans="1:12" x14ac:dyDescent="0.35">
      <c r="A36" s="18" t="s">
        <v>233</v>
      </c>
      <c r="B36" s="19" t="s">
        <v>113</v>
      </c>
      <c r="C36" s="19" t="s">
        <v>113</v>
      </c>
      <c r="D36" s="19">
        <v>2024</v>
      </c>
      <c r="E36" s="19" t="s">
        <v>113</v>
      </c>
      <c r="F36" s="19" t="s">
        <v>113</v>
      </c>
      <c r="G36" s="19">
        <v>2024</v>
      </c>
      <c r="H36" s="19" t="s">
        <v>113</v>
      </c>
      <c r="I36" s="19" t="s">
        <v>113</v>
      </c>
      <c r="J36" s="19">
        <v>2024</v>
      </c>
    </row>
    <row r="37" spans="1:12" x14ac:dyDescent="0.35">
      <c r="A37" s="18" t="s">
        <v>67</v>
      </c>
      <c r="B37" s="35"/>
      <c r="C37" s="19" t="s">
        <v>121</v>
      </c>
      <c r="D37" s="19" t="s">
        <v>171</v>
      </c>
      <c r="E37" s="35"/>
      <c r="F37" s="19"/>
      <c r="G37" s="19" t="s">
        <v>9</v>
      </c>
      <c r="H37" s="35"/>
      <c r="I37" s="19"/>
      <c r="J37" s="19" t="s">
        <v>9</v>
      </c>
    </row>
    <row r="38" spans="1:12" ht="24" x14ac:dyDescent="0.35">
      <c r="A38" s="18" t="s">
        <v>87</v>
      </c>
      <c r="B38" s="19" t="s">
        <v>113</v>
      </c>
      <c r="C38" s="19" t="s">
        <v>113</v>
      </c>
      <c r="D38" s="19">
        <v>2024</v>
      </c>
      <c r="E38" s="19" t="s">
        <v>113</v>
      </c>
      <c r="F38" s="19" t="s">
        <v>113</v>
      </c>
      <c r="G38" s="19">
        <v>2024</v>
      </c>
      <c r="H38" s="19" t="s">
        <v>113</v>
      </c>
      <c r="I38" s="19" t="s">
        <v>113</v>
      </c>
      <c r="J38" s="19">
        <v>2024</v>
      </c>
    </row>
    <row r="39" spans="1:12" x14ac:dyDescent="0.35">
      <c r="A39" s="18" t="s">
        <v>49</v>
      </c>
      <c r="B39" s="35"/>
      <c r="C39" s="19" t="s">
        <v>121</v>
      </c>
      <c r="D39" s="19">
        <v>2018</v>
      </c>
      <c r="E39" s="35"/>
      <c r="F39" s="19" t="s">
        <v>121</v>
      </c>
      <c r="G39" s="19">
        <v>2017</v>
      </c>
      <c r="H39" s="35"/>
      <c r="I39" s="19" t="s">
        <v>121</v>
      </c>
      <c r="J39" s="19">
        <v>2019</v>
      </c>
    </row>
    <row r="40" spans="1:12" ht="24" x14ac:dyDescent="0.35">
      <c r="A40" s="18" t="s">
        <v>52</v>
      </c>
      <c r="B40" s="19" t="s">
        <v>121</v>
      </c>
      <c r="C40" s="19" t="s">
        <v>121</v>
      </c>
      <c r="D40" s="19" t="s">
        <v>171</v>
      </c>
      <c r="E40" s="19" t="s">
        <v>121</v>
      </c>
      <c r="F40" s="19" t="s">
        <v>121</v>
      </c>
      <c r="G40" s="19" t="s">
        <v>171</v>
      </c>
      <c r="H40" s="19" t="s">
        <v>121</v>
      </c>
      <c r="I40" s="19" t="s">
        <v>121</v>
      </c>
      <c r="J40" s="19" t="s">
        <v>171</v>
      </c>
    </row>
    <row r="41" spans="1:12" ht="24" x14ac:dyDescent="0.35">
      <c r="A41" s="18" t="s">
        <v>53</v>
      </c>
      <c r="B41" s="19" t="s">
        <v>121</v>
      </c>
      <c r="C41" s="19" t="s">
        <v>121</v>
      </c>
      <c r="D41" s="19" t="s">
        <v>171</v>
      </c>
      <c r="E41" s="19" t="s">
        <v>113</v>
      </c>
      <c r="F41" s="19" t="s">
        <v>121</v>
      </c>
      <c r="G41" s="19" t="s">
        <v>171</v>
      </c>
      <c r="H41" s="19" t="s">
        <v>121</v>
      </c>
      <c r="I41" s="19" t="s">
        <v>121</v>
      </c>
      <c r="J41" s="19" t="s">
        <v>171</v>
      </c>
    </row>
    <row r="42" spans="1:12" x14ac:dyDescent="0.35">
      <c r="A42" s="18" t="s">
        <v>54</v>
      </c>
      <c r="B42" s="19" t="s">
        <v>113</v>
      </c>
      <c r="C42" s="19" t="s">
        <v>113</v>
      </c>
      <c r="D42" s="19" t="s">
        <v>9</v>
      </c>
      <c r="E42" s="19" t="s">
        <v>113</v>
      </c>
      <c r="F42" s="19" t="s">
        <v>113</v>
      </c>
      <c r="G42" s="19" t="s">
        <v>9</v>
      </c>
      <c r="H42" s="19" t="s">
        <v>113</v>
      </c>
      <c r="I42" s="19" t="s">
        <v>113</v>
      </c>
      <c r="J42" s="19" t="s">
        <v>9</v>
      </c>
    </row>
    <row r="43" spans="1:12" ht="25.5" x14ac:dyDescent="0.35">
      <c r="A43" s="18" t="s">
        <v>254</v>
      </c>
      <c r="B43" s="35"/>
      <c r="C43" s="19"/>
      <c r="D43" s="19">
        <v>2025</v>
      </c>
      <c r="E43" s="35"/>
      <c r="F43" s="19"/>
      <c r="G43" s="19">
        <v>2025</v>
      </c>
      <c r="H43" s="35"/>
      <c r="I43" s="19"/>
      <c r="J43" s="19">
        <v>2025</v>
      </c>
    </row>
    <row r="44" spans="1:12" x14ac:dyDescent="0.35">
      <c r="A44" s="18" t="s">
        <v>55</v>
      </c>
      <c r="B44" s="19" t="s">
        <v>121</v>
      </c>
      <c r="C44" s="19" t="s">
        <v>121</v>
      </c>
      <c r="D44" s="19" t="s">
        <v>171</v>
      </c>
      <c r="E44" s="19" t="s">
        <v>113</v>
      </c>
      <c r="F44" s="19" t="s">
        <v>113</v>
      </c>
      <c r="G44" s="19" t="s">
        <v>9</v>
      </c>
      <c r="H44" s="19" t="s">
        <v>121</v>
      </c>
      <c r="I44" s="19" t="s">
        <v>121</v>
      </c>
      <c r="J44" s="19" t="s">
        <v>171</v>
      </c>
    </row>
    <row r="45" spans="1:12" x14ac:dyDescent="0.35">
      <c r="A45" s="18" t="s">
        <v>56</v>
      </c>
      <c r="B45" s="19" t="s">
        <v>121</v>
      </c>
      <c r="C45" s="19" t="s">
        <v>121</v>
      </c>
      <c r="D45" s="19" t="s">
        <v>171</v>
      </c>
      <c r="E45" s="19" t="s">
        <v>121</v>
      </c>
      <c r="F45" s="19" t="s">
        <v>121</v>
      </c>
      <c r="G45" s="19" t="s">
        <v>171</v>
      </c>
      <c r="H45" s="19" t="s">
        <v>121</v>
      </c>
      <c r="I45" s="19" t="s">
        <v>121</v>
      </c>
      <c r="J45" s="19" t="s">
        <v>171</v>
      </c>
    </row>
    <row r="46" spans="1:12" x14ac:dyDescent="0.35">
      <c r="A46" s="18" t="s">
        <v>58</v>
      </c>
      <c r="B46" s="19" t="s">
        <v>121</v>
      </c>
      <c r="C46" s="19" t="s">
        <v>121</v>
      </c>
      <c r="D46" s="19" t="s">
        <v>171</v>
      </c>
      <c r="E46" s="19" t="s">
        <v>121</v>
      </c>
      <c r="F46" s="19" t="s">
        <v>121</v>
      </c>
      <c r="G46" s="19" t="s">
        <v>171</v>
      </c>
      <c r="H46" s="19" t="s">
        <v>121</v>
      </c>
      <c r="I46" s="19" t="s">
        <v>121</v>
      </c>
      <c r="J46" s="19" t="s">
        <v>171</v>
      </c>
    </row>
    <row r="47" spans="1:12" ht="24" x14ac:dyDescent="0.35">
      <c r="A47" s="18" t="s">
        <v>89</v>
      </c>
      <c r="B47" s="19" t="s">
        <v>113</v>
      </c>
      <c r="C47" s="19" t="s">
        <v>113</v>
      </c>
      <c r="D47" s="19">
        <v>2022</v>
      </c>
      <c r="E47" s="19" t="s">
        <v>113</v>
      </c>
      <c r="F47" s="19" t="s">
        <v>113</v>
      </c>
      <c r="G47" s="19">
        <v>2022</v>
      </c>
      <c r="H47" s="19" t="s">
        <v>113</v>
      </c>
      <c r="I47" s="19" t="s">
        <v>113</v>
      </c>
      <c r="J47" s="19">
        <v>2022</v>
      </c>
    </row>
    <row r="48" spans="1:12" x14ac:dyDescent="0.35">
      <c r="A48" s="18" t="s">
        <v>61</v>
      </c>
      <c r="B48" s="35"/>
      <c r="C48" s="19" t="s">
        <v>113</v>
      </c>
      <c r="D48" s="19">
        <v>2017</v>
      </c>
      <c r="E48" s="19" t="s">
        <v>113</v>
      </c>
      <c r="F48" s="19" t="s">
        <v>113</v>
      </c>
      <c r="G48" s="19">
        <v>2017</v>
      </c>
      <c r="H48" s="35"/>
      <c r="I48" s="19" t="s">
        <v>113</v>
      </c>
      <c r="J48" s="19">
        <v>2017</v>
      </c>
    </row>
    <row r="49" spans="1:10" x14ac:dyDescent="0.35">
      <c r="A49" s="18" t="s">
        <v>62</v>
      </c>
      <c r="B49" s="19" t="s">
        <v>121</v>
      </c>
      <c r="C49" s="19" t="s">
        <v>121</v>
      </c>
      <c r="D49" s="19" t="s">
        <v>171</v>
      </c>
      <c r="E49" s="19" t="s">
        <v>121</v>
      </c>
      <c r="F49" s="19" t="s">
        <v>121</v>
      </c>
      <c r="G49" s="19" t="s">
        <v>171</v>
      </c>
      <c r="H49" s="19" t="s">
        <v>121</v>
      </c>
      <c r="I49" s="19" t="s">
        <v>121</v>
      </c>
      <c r="J49" s="19" t="s">
        <v>171</v>
      </c>
    </row>
    <row r="50" spans="1:10" ht="36" x14ac:dyDescent="0.35">
      <c r="A50" s="18" t="s">
        <v>226</v>
      </c>
      <c r="B50" s="19" t="s">
        <v>121</v>
      </c>
      <c r="C50" s="19" t="s">
        <v>121</v>
      </c>
      <c r="D50" s="19" t="s">
        <v>171</v>
      </c>
      <c r="E50" s="19" t="s">
        <v>121</v>
      </c>
      <c r="F50" s="19" t="s">
        <v>121</v>
      </c>
      <c r="G50" s="19" t="s">
        <v>171</v>
      </c>
      <c r="H50" s="19" t="s">
        <v>121</v>
      </c>
      <c r="I50" s="19" t="s">
        <v>121</v>
      </c>
      <c r="J50" s="19" t="s">
        <v>171</v>
      </c>
    </row>
    <row r="51" spans="1:10" x14ac:dyDescent="0.35">
      <c r="A51" s="18" t="s">
        <v>64</v>
      </c>
      <c r="B51" s="35"/>
      <c r="C51" s="19" t="s">
        <v>113</v>
      </c>
      <c r="D51" s="19" t="s">
        <v>9</v>
      </c>
      <c r="E51" s="35"/>
      <c r="F51" s="19" t="s">
        <v>113</v>
      </c>
      <c r="G51" s="19" t="s">
        <v>9</v>
      </c>
      <c r="H51" s="35"/>
      <c r="I51" s="19" t="s">
        <v>121</v>
      </c>
      <c r="J51" s="19" t="s">
        <v>171</v>
      </c>
    </row>
    <row r="52" spans="1:10" ht="15" thickBot="1" x14ac:dyDescent="0.4">
      <c r="A52" s="24" t="s">
        <v>255</v>
      </c>
      <c r="B52" s="36"/>
      <c r="C52" s="25"/>
      <c r="D52" s="25">
        <v>2022</v>
      </c>
      <c r="E52" s="36"/>
      <c r="F52" s="25"/>
      <c r="G52" s="25">
        <v>2024</v>
      </c>
      <c r="H52" s="36"/>
      <c r="I52" s="25"/>
      <c r="J52" s="25">
        <v>2024</v>
      </c>
    </row>
    <row r="53" spans="1:10" ht="24" x14ac:dyDescent="0.35">
      <c r="A53" s="10" t="s">
        <v>168</v>
      </c>
      <c r="B53">
        <f>COUNTIF(B3:B52, "")+COUNTIF(B3:B52, " ")</f>
        <v>9</v>
      </c>
      <c r="C53">
        <f t="shared" ref="C53:I53" si="0">COUNTIF(C3:C52, "")+COUNTIF(C3:C52, " ")</f>
        <v>5</v>
      </c>
      <c r="D53">
        <f>COUNTIF(D3:D52, "NTS")+COUNTIF(D3:D52, "NTS ")</f>
        <v>4</v>
      </c>
      <c r="E53">
        <f t="shared" si="0"/>
        <v>8</v>
      </c>
      <c r="F53">
        <f t="shared" si="0"/>
        <v>6</v>
      </c>
      <c r="G53">
        <f>COUNTIF(G3:G52, "NTS")+COUNTIF(G3:G52, "NTS ")</f>
        <v>6</v>
      </c>
      <c r="H53">
        <f t="shared" si="0"/>
        <v>11</v>
      </c>
      <c r="I53">
        <f t="shared" si="0"/>
        <v>6</v>
      </c>
      <c r="J53">
        <f>COUNTIF(J3:J52, "NTS")+COUNTIF(J3:J52, "NTS ")</f>
        <v>5</v>
      </c>
    </row>
    <row r="54" spans="1:10" ht="24" x14ac:dyDescent="0.35">
      <c r="A54" s="7" t="s">
        <v>70</v>
      </c>
      <c r="B54">
        <f>50-B53</f>
        <v>41</v>
      </c>
      <c r="C54">
        <f t="shared" ref="C54:J54" si="1">50-C53</f>
        <v>45</v>
      </c>
      <c r="D54">
        <f t="shared" si="1"/>
        <v>46</v>
      </c>
      <c r="E54">
        <f t="shared" si="1"/>
        <v>42</v>
      </c>
      <c r="F54">
        <f t="shared" si="1"/>
        <v>44</v>
      </c>
      <c r="G54">
        <f t="shared" si="1"/>
        <v>44</v>
      </c>
      <c r="H54">
        <f t="shared" si="1"/>
        <v>39</v>
      </c>
      <c r="I54">
        <f t="shared" si="1"/>
        <v>44</v>
      </c>
      <c r="J54">
        <f t="shared" si="1"/>
        <v>45</v>
      </c>
    </row>
    <row r="55" spans="1:10" x14ac:dyDescent="0.35">
      <c r="A55" s="10" t="s">
        <v>121</v>
      </c>
      <c r="B55">
        <f>COUNTIF(B3:B52, "Yes")+COUNTIF(B3:B52, "Yes ")</f>
        <v>26</v>
      </c>
      <c r="C55">
        <f t="shared" ref="C55:I55" si="2">COUNTIF(C3:C52, "Yes")+COUNTIF(C3:C52, "Yes ")</f>
        <v>28</v>
      </c>
      <c r="E55">
        <f t="shared" si="2"/>
        <v>25</v>
      </c>
      <c r="F55">
        <f t="shared" si="2"/>
        <v>29</v>
      </c>
      <c r="H55">
        <f t="shared" si="2"/>
        <v>24</v>
      </c>
      <c r="I55">
        <f t="shared" si="2"/>
        <v>28</v>
      </c>
    </row>
    <row r="57" spans="1:10" x14ac:dyDescent="0.35">
      <c r="A57" s="54" t="s">
        <v>287</v>
      </c>
    </row>
  </sheetData>
  <sortState xmlns:xlrd2="http://schemas.microsoft.com/office/spreadsheetml/2017/richdata2" ref="A3:J51">
    <sortCondition ref="A3"/>
  </sortState>
  <mergeCells count="4">
    <mergeCell ref="A1:A2"/>
    <mergeCell ref="B1:D1"/>
    <mergeCell ref="E1:G1"/>
    <mergeCell ref="H1:J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Implementation steps</vt:lpstr>
      <vt:lpstr>Birth registration</vt:lpstr>
      <vt:lpstr>Death registration</vt:lpstr>
      <vt:lpstr>Goal 2</vt:lpstr>
      <vt:lpstr>Causes of death</vt:lpstr>
      <vt:lpstr>Vital statistics (1)</vt:lpstr>
      <vt:lpstr>Vital statistics (2)</vt:lpstr>
      <vt:lpstr>'Birth registration'!_ftnref1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Shared comp for SD</dc:creator>
  <cp:lastModifiedBy>USER</cp:lastModifiedBy>
  <dcterms:created xsi:type="dcterms:W3CDTF">2015-06-05T18:17:20Z</dcterms:created>
  <dcterms:modified xsi:type="dcterms:W3CDTF">2021-06-29T06:28:23Z</dcterms:modified>
</cp:coreProperties>
</file>